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97" windowWidth="28800" windowHeight="11623" activeTab="1"/>
  </bookViews>
  <sheets>
    <sheet name="tame Kekava" sheetId="1" r:id="rId1"/>
    <sheet name="tame Baldone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<sst xmlns="http://schemas.openxmlformats.org/spreadsheetml/2006/main" count="87" uniqueCount="65">
  <si>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>Līguma pielikums Nr.1</t>
  </si>
  <si>
    <t>APSTIPRINĀTS</t>
  </si>
  <si>
    <t>Kods</t>
  </si>
  <si>
    <t>Nosaukums</t>
  </si>
  <si>
    <t>Ķekavas vidusskola</t>
  </si>
  <si>
    <t>Baložu vidusskola</t>
  </si>
  <si>
    <t>Pļavniekkalna sākumskola</t>
  </si>
  <si>
    <t>Daugmales pamatskola</t>
  </si>
  <si>
    <t>Daugmales pamatskolas PI grupas</t>
  </si>
  <si>
    <t>PII "Ieviņa"</t>
  </si>
  <si>
    <t>PII "Zvaigznīte"</t>
  </si>
  <si>
    <t>PII "Bitīte"</t>
  </si>
  <si>
    <t>PII "Avotiņš"</t>
  </si>
  <si>
    <r>
      <t>Atalgojumi (</t>
    </r>
    <r>
      <rPr>
        <b/>
        <i/>
        <sz val="9"/>
        <color indexed="8"/>
        <rFont val="Times New Roman"/>
        <family val="1"/>
      </rPr>
      <t xml:space="preserve">izņemot prēmijas un naudas balvas (EKK 1148) un darba devēja </t>
    </r>
    <r>
      <rPr>
        <b/>
        <i/>
        <sz val="9"/>
        <color indexed="8"/>
        <rFont val="Times New Roman"/>
        <family val="1"/>
      </rPr>
      <t>piešķirtos labumus un maksājumus (EKK 1170)</t>
    </r>
    <r>
      <rPr>
        <b/>
        <sz val="9"/>
        <color indexed="8"/>
        <rFont val="Times New Roman"/>
        <family val="1"/>
      </rPr>
      <t>)</t>
    </r>
  </si>
  <si>
    <r>
      <t>Darba devēja valsts sociālās apdrošināšanas obligātās iemaksas, pabalsti un kompensācijas (</t>
    </r>
    <r>
      <rPr>
        <b/>
        <i/>
        <sz val="9"/>
        <color indexed="8"/>
        <rFont val="Times New Roman"/>
        <family val="1"/>
      </rPr>
      <t xml:space="preserve">izņemot valsts sociālās apdrošināšanas obligātās iemaksas no </t>
    </r>
    <r>
      <rPr>
        <b/>
        <i/>
        <sz val="9"/>
        <color indexed="8"/>
        <rFont val="Times New Roman"/>
        <family val="1"/>
      </rPr>
      <t xml:space="preserve">prēmijām un naudas balvām (EKK 1148) un darba devēja piešķirtajiem labumiem </t>
    </r>
    <r>
      <rPr>
        <b/>
        <i/>
        <sz val="9"/>
        <color indexed="8"/>
        <rFont val="Times New Roman"/>
        <family val="1"/>
      </rPr>
      <t>un maksājumiem (EKK 1170)</t>
    </r>
    <r>
      <rPr>
        <b/>
        <sz val="9"/>
        <color indexed="8"/>
        <rFont val="Times New Roman"/>
        <family val="1"/>
      </rPr>
      <t>)</t>
    </r>
  </si>
  <si>
    <r>
      <t>Mācību, darba un dienesta komandējumi, dienesta, darba braucieni (</t>
    </r>
    <r>
      <rPr>
        <b/>
        <i/>
        <sz val="9"/>
        <color indexed="8"/>
        <rFont val="Times New Roman"/>
        <family val="1"/>
      </rPr>
      <t xml:space="preserve">izņemot </t>
    </r>
    <r>
      <rPr>
        <b/>
        <i/>
        <sz val="9"/>
        <color indexed="8"/>
        <rFont val="Times New Roman"/>
        <family val="1"/>
      </rPr>
      <t xml:space="preserve">ārvalstu mācību, darba un dienesta komandējumus, darba braucienus (EKK </t>
    </r>
    <r>
      <rPr>
        <b/>
        <i/>
        <sz val="9"/>
        <color indexed="8"/>
        <rFont val="Times New Roman"/>
        <family val="1"/>
      </rPr>
      <t>2120)</t>
    </r>
    <r>
      <rPr>
        <b/>
        <sz val="9"/>
        <color indexed="8"/>
        <rFont val="Times New Roman"/>
        <family val="1"/>
      </rPr>
      <t>)</t>
    </r>
  </si>
  <si>
    <t>Pakalpojumu samaksa</t>
  </si>
  <si>
    <t>Izdevumi par sakaru pakalpojumiem</t>
  </si>
  <si>
    <t>Izdevumi par komunālajiem pakalpojumiem</t>
  </si>
  <si>
    <r>
      <t>Dažādi pakalpojumi (</t>
    </r>
    <r>
      <rPr>
        <i/>
        <sz val="9"/>
        <color indexed="8"/>
        <rFont val="Times New Roman"/>
        <family val="1"/>
      </rPr>
      <t xml:space="preserve">izņemot izdevumus par transporta pakalpojumiem (EKK </t>
    </r>
    <r>
      <rPr>
        <i/>
        <sz val="9"/>
        <color indexed="8"/>
        <rFont val="Times New Roman"/>
        <family val="1"/>
      </rPr>
      <t>2233)</t>
    </r>
    <r>
      <rPr>
        <sz val="9"/>
        <color indexed="8"/>
        <rFont val="Times New Roman"/>
        <family val="1"/>
      </rPr>
      <t>)</t>
    </r>
  </si>
  <si>
    <r>
      <t>Remontdarbi un iestāžu uzturēšanas pakalpojumi (</t>
    </r>
    <r>
      <rPr>
        <i/>
        <sz val="9"/>
        <color indexed="8"/>
        <rFont val="Times New Roman"/>
        <family val="1"/>
      </rPr>
      <t xml:space="preserve">izņemot kapitālo remontu (EKK </t>
    </r>
    <r>
      <rPr>
        <i/>
        <sz val="9"/>
        <color indexed="8"/>
        <rFont val="Times New Roman"/>
        <family val="1"/>
      </rPr>
      <t>5250)</t>
    </r>
    <r>
      <rPr>
        <sz val="9"/>
        <color indexed="8"/>
        <rFont val="Times New Roman"/>
        <family val="1"/>
      </rPr>
      <t>)</t>
    </r>
  </si>
  <si>
    <t>Informācijas tehnoloģiju pakalpojumi</t>
  </si>
  <si>
    <r>
      <t>Īres un nomas maksa (</t>
    </r>
    <r>
      <rPr>
        <i/>
        <sz val="9"/>
        <color indexed="8"/>
        <rFont val="Times New Roman"/>
        <family val="1"/>
      </rPr>
      <t>izņemot transportlīdzekļu nomas maksu (EKK 2262)</t>
    </r>
  </si>
  <si>
    <t>Krājumi, materiāli, energoresursi, preces, biroja preces un inventārs, kurus neuzskaita pamatkapitāla veidošanā</t>
  </si>
  <si>
    <t>Izdevumi par dažādām precēm un inventāru</t>
  </si>
  <si>
    <r>
      <t>kurināmais un enerģētiskie materiāli (</t>
    </r>
    <r>
      <rPr>
        <i/>
        <sz val="9"/>
        <color indexed="8"/>
        <rFont val="Times New Roman"/>
        <family val="1"/>
      </rPr>
      <t>izņemot degvielas izdevumus (EKK 2322)</t>
    </r>
    <r>
      <rPr>
        <sz val="9"/>
        <color indexed="8"/>
        <rFont val="Times New Roman"/>
        <family val="1"/>
      </rPr>
      <t>)</t>
    </r>
  </si>
  <si>
    <t>Zāles, ķimikālijas, laboratorijas preces, medicīniskās ierīces, laboratorijas dzīvnieki un to uzturēšana</t>
  </si>
  <si>
    <t>Iestāžu uzturēšanas materiāli un preces</t>
  </si>
  <si>
    <r>
      <t>Valsts un pašvaldību aprūpē, apgādē un dienestā (amatā) esošo personu uzturēšana (</t>
    </r>
    <r>
      <rPr>
        <b/>
        <i/>
        <sz val="9"/>
        <color indexed="8"/>
        <rFont val="Times New Roman"/>
        <family val="1"/>
      </rPr>
      <t xml:space="preserve">izņemot ēdināšanas izdevumus (EKK 2363)) pirmsskolas izglītības </t>
    </r>
    <r>
      <rPr>
        <b/>
        <i/>
        <sz val="9"/>
        <color indexed="8"/>
        <rFont val="Times New Roman"/>
        <family val="1"/>
      </rPr>
      <t xml:space="preserve">iestādēs, speciālās pirmsskolas izglītības iestādēs, vispārējās izglītības iestādēs no </t>
    </r>
    <r>
      <rPr>
        <b/>
        <i/>
        <sz val="9"/>
        <color indexed="8"/>
        <rFont val="Times New Roman"/>
        <family val="1"/>
      </rPr>
      <t>5. klases</t>
    </r>
    <r>
      <rPr>
        <b/>
        <sz val="9"/>
        <color indexed="8"/>
        <rFont val="Times New Roman"/>
        <family val="1"/>
      </rPr>
      <t>)</t>
    </r>
  </si>
  <si>
    <t>Mīkstais inventārs</t>
  </si>
  <si>
    <t>Virtuves inventārs, trauki un galda piederumi</t>
  </si>
  <si>
    <t>Ēdināšanas izdevumi</t>
  </si>
  <si>
    <t>Mācību līdzekļi un materiāli</t>
  </si>
  <si>
    <t>Izdevumi periodikas iegādei bibliotēku krājumiem</t>
  </si>
  <si>
    <t>Bibliotēku krājumi</t>
  </si>
  <si>
    <t>Izmaksas vienam skolēnam gadā</t>
  </si>
  <si>
    <t>Izmaksas vienam izglītojamam mēnesī</t>
  </si>
  <si>
    <t xml:space="preserve">     (PARAKSTS*)          </t>
  </si>
  <si>
    <t>*ŠIS  DOKUMENTS  IR  ELEKTRONISKI  PARAKSTĪTS  AR  DROŠU ELEKTRONISKO  PARAKSTU  UN  SATUR  LAIKA  ZĪMOGU</t>
  </si>
  <si>
    <t>Sēdes vadītājs</t>
  </si>
  <si>
    <t>J.Žilko</t>
  </si>
  <si>
    <t>2021.gada __________ sēdes</t>
  </si>
  <si>
    <t xml:space="preserve">              lēmumu Nr. __ (protokols Nr.__)</t>
  </si>
  <si>
    <t>Skolēnu skaits 01.09.2021.</t>
  </si>
  <si>
    <t>Baldones sākumskola</t>
  </si>
  <si>
    <t>Baldones vidusskola</t>
  </si>
  <si>
    <t>PII "Vāverīte"</t>
  </si>
  <si>
    <r>
      <t>Atalgojumi (</t>
    </r>
    <r>
      <rPr>
        <b/>
        <i/>
        <sz val="12"/>
        <color indexed="8"/>
        <rFont val="Times New Roman"/>
        <family val="1"/>
      </rPr>
      <t>izņemot prēmijas un naudas balvas (EKK 1148) un darba devēja piešķirtos labumus un maksājumus (EKK 1170)</t>
    </r>
    <r>
      <rPr>
        <b/>
        <sz val="12"/>
        <color indexed="8"/>
        <rFont val="Times New Roman"/>
        <family val="1"/>
      </rPr>
      <t>)</t>
    </r>
  </si>
  <si>
    <r>
      <t>Darba devēja valsts sociālās apdrošināšanas obligātās iemaksas, pabalsti un kompensācijas (</t>
    </r>
    <r>
      <rPr>
        <b/>
        <i/>
        <sz val="12"/>
        <color indexed="8"/>
        <rFont val="Times New Roman"/>
        <family val="1"/>
      </rPr>
      <t>izņemot valsts sociālās apdrošināšanas obligātās iemaksas no prēmijām un naudas balvām (EKK 1148) un darba devēja piešķirtajiem labumiem un maksājumiem (EKK 1170)</t>
    </r>
    <r>
      <rPr>
        <b/>
        <sz val="12"/>
        <color indexed="8"/>
        <rFont val="Times New Roman"/>
        <family val="1"/>
      </rPr>
      <t>)</t>
    </r>
  </si>
  <si>
    <r>
      <t>Mācību, darba un dienesta komandējumi, dienesta, darba braucieni (</t>
    </r>
    <r>
      <rPr>
        <b/>
        <i/>
        <sz val="12"/>
        <color indexed="8"/>
        <rFont val="Times New Roman"/>
        <family val="1"/>
      </rPr>
      <t>izņemot ārvalstu mācību, darba un dienesta komandējumus, darba braucienus (EKK 2120)</t>
    </r>
    <r>
      <rPr>
        <b/>
        <sz val="12"/>
        <color indexed="8"/>
        <rFont val="Times New Roman"/>
        <family val="1"/>
      </rPr>
      <t>)</t>
    </r>
  </si>
  <si>
    <r>
      <t>Dažādi pakalpojumi (</t>
    </r>
    <r>
      <rPr>
        <i/>
        <sz val="12"/>
        <color indexed="8"/>
        <rFont val="Times New Roman"/>
        <family val="1"/>
      </rPr>
      <t>izņemot izdevumus par transporta pakalpojumiem (EKK 2233)</t>
    </r>
    <r>
      <rPr>
        <sz val="12"/>
        <color indexed="8"/>
        <rFont val="Times New Roman"/>
        <family val="1"/>
      </rPr>
      <t>)</t>
    </r>
  </si>
  <si>
    <r>
      <t>Remontdarbi un iestāžu uzturēšanas pakalpojumi (</t>
    </r>
    <r>
      <rPr>
        <i/>
        <sz val="12"/>
        <color indexed="8"/>
        <rFont val="Times New Roman"/>
        <family val="1"/>
      </rPr>
      <t>izņemot kapitālo remontu (EKK 5250)</t>
    </r>
    <r>
      <rPr>
        <sz val="12"/>
        <color indexed="8"/>
        <rFont val="Times New Roman"/>
        <family val="1"/>
      </rPr>
      <t>)</t>
    </r>
  </si>
  <si>
    <r>
      <t>Īres un nomas maksa (</t>
    </r>
    <r>
      <rPr>
        <i/>
        <sz val="12"/>
        <color indexed="8"/>
        <rFont val="Times New Roman"/>
        <family val="1"/>
      </rPr>
      <t>izņemot transportlīdzekļu nomas maksu (EKK 2262)</t>
    </r>
  </si>
  <si>
    <r>
      <t>kurināmais un enerģētiskie materiāli (</t>
    </r>
    <r>
      <rPr>
        <i/>
        <sz val="12"/>
        <color indexed="8"/>
        <rFont val="Times New Roman"/>
        <family val="1"/>
      </rPr>
      <t>izņemot degvielas izdevumus (EKK 2322)</t>
    </r>
    <r>
      <rPr>
        <sz val="12"/>
        <color indexed="8"/>
        <rFont val="Times New Roman"/>
        <family val="1"/>
      </rPr>
      <t>)</t>
    </r>
  </si>
  <si>
    <r>
      <t>Valsts un pašvaldību aprūpē, apgādē un dienestā (amatā) esošo personu uzturēšana (</t>
    </r>
    <r>
      <rPr>
        <b/>
        <i/>
        <sz val="12"/>
        <color indexed="8"/>
        <rFont val="Times New Roman"/>
        <family val="1"/>
      </rPr>
      <t>izņemot ēdināšanas izdevumus (EKK 2363)) pirmsskolas izglītības iestādēs, speciālās pirmsskolas izglītības iestādēs, vispārējās izglītības iestādēs no 5. klases</t>
    </r>
    <r>
      <rPr>
        <b/>
        <sz val="12"/>
        <color indexed="8"/>
        <rFont val="Times New Roman"/>
        <family val="1"/>
      </rPr>
      <t>)</t>
    </r>
  </si>
  <si>
    <t>ar Ķekavas novada domes</t>
  </si>
  <si>
    <t>Attiecināmie izdevumi kopā</t>
  </si>
  <si>
    <t>Ķekavas novada pašvaldības izglītības iestāžu uzturēšanas izdevumu tāme pēc 2020.gada naudas plūsmas uzskaitītiem izglītības iestāžu izdevumiem pašvaldību savstarpējiem norēķiniem par izglītības iestāžu sniegtajiem pakalpojumiem*</t>
  </si>
  <si>
    <t>*Aprēķinā atbilstoši ekonomiskās klasifikācijas kodiem (EKK) iekļauti izglītības iestāžu iepriekšējā saimnieciskajā gadā pēc naudas plūsmas uzskaitītie izdevumi (izņemot valsts budžeta finansējumu un Eiropas Savienības un pārējās ārvalstu finanšu palīdzības finansējumu).</t>
  </si>
  <si>
    <t>Pielikums</t>
  </si>
  <si>
    <t>Ķekavas novada domes</t>
  </si>
  <si>
    <t>2021.gada 6.oktobra sēdes</t>
  </si>
  <si>
    <t xml:space="preserve">              lēmumam Nr. 21 (protokols Nr.13/2021)</t>
  </si>
  <si>
    <t>Sēdes vadītājs:        (PARAKSTS*)                J.Žilko</t>
  </si>
  <si>
    <t>*ŠIS  DOKUMENTS  IR  ELEKTRONISKI  PARAKSTĪTS  AR  DROŠU ELEKTRONISKO  PARAKSTU  UN  SATUR  LAIKA  ZĪMOGU.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</si>
</sst>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26]0.00"/>
    <numFmt numFmtId="177" formatCode="[$-426]0"/>
    <numFmt numFmtId="178" formatCode="[$-426]General"/>
    <numFmt numFmtId="179" formatCode="[$€-426]&quot; &quot;#,##0.00;[Red][$€-426]&quot; -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9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8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horizont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>
      <alignment horizontal="center" textRotation="90"/>
      <protection/>
    </xf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78" fontId="56" fillId="0" borderId="0">
      <alignment/>
      <protection/>
    </xf>
    <xf numFmtId="0" fontId="39" fillId="32" borderId="7" applyNumberFormat="0" applyFont="0" applyAlignment="0" applyProtection="0"/>
    <xf numFmtId="0" fontId="57" fillId="27" borderId="8" applyNumberFormat="0" applyAlignment="0" applyProtection="0"/>
    <xf numFmtId="9" fontId="39" fillId="0" borderId="0" applyFont="0" applyFill="0" applyBorder="0" applyAlignment="0" applyProtection="0"/>
    <xf numFmtId="0" fontId="58" fillId="0" borderId="0">
      <alignment/>
      <protection/>
    </xf>
    <xf numFmtId="179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8" fontId="62" fillId="0" borderId="0" xfId="60" applyFont="1">
      <alignment/>
      <protection/>
    </xf>
    <xf numFmtId="178" fontId="62" fillId="0" borderId="0" xfId="60" applyFont="1" applyAlignment="1">
      <alignment horizontal="left"/>
      <protection/>
    </xf>
    <xf numFmtId="178" fontId="44" fillId="0" borderId="0" xfId="46">
      <alignment/>
      <protection/>
    </xf>
    <xf numFmtId="178" fontId="63" fillId="33" borderId="10" xfId="60" applyFont="1" applyFill="1" applyBorder="1" applyAlignment="1">
      <alignment horizontal="center"/>
      <protection/>
    </xf>
    <xf numFmtId="178" fontId="63" fillId="33" borderId="10" xfId="60" applyFont="1" applyFill="1" applyBorder="1" applyAlignment="1">
      <alignment horizontal="left" wrapText="1"/>
      <protection/>
    </xf>
    <xf numFmtId="178" fontId="63" fillId="33" borderId="10" xfId="60" applyFont="1" applyFill="1" applyBorder="1" applyAlignment="1">
      <alignment horizontal="left"/>
      <protection/>
    </xf>
    <xf numFmtId="178" fontId="63" fillId="0" borderId="10" xfId="60" applyFont="1" applyBorder="1" applyAlignment="1">
      <alignment horizontal="center"/>
      <protection/>
    </xf>
    <xf numFmtId="178" fontId="64" fillId="0" borderId="10" xfId="60" applyFont="1" applyFill="1" applyBorder="1" applyAlignment="1">
      <alignment wrapText="1"/>
      <protection/>
    </xf>
    <xf numFmtId="178" fontId="63" fillId="0" borderId="10" xfId="60" applyFont="1" applyBorder="1" applyAlignment="1">
      <alignment horizontal="left" vertical="center"/>
      <protection/>
    </xf>
    <xf numFmtId="178" fontId="63" fillId="0" borderId="10" xfId="60" applyFont="1" applyBorder="1" applyAlignment="1">
      <alignment horizontal="left"/>
      <protection/>
    </xf>
    <xf numFmtId="177" fontId="63" fillId="0" borderId="10" xfId="60" applyNumberFormat="1" applyFont="1" applyBorder="1" applyAlignment="1">
      <alignment horizontal="left"/>
      <protection/>
    </xf>
    <xf numFmtId="178" fontId="63" fillId="0" borderId="10" xfId="60" applyFont="1" applyFill="1" applyBorder="1" applyAlignment="1">
      <alignment horizontal="center"/>
      <protection/>
    </xf>
    <xf numFmtId="178" fontId="63" fillId="0" borderId="10" xfId="60" applyFont="1" applyFill="1" applyBorder="1" applyAlignment="1">
      <alignment horizontal="left" vertical="center"/>
      <protection/>
    </xf>
    <xf numFmtId="178" fontId="63" fillId="0" borderId="10" xfId="60" applyFont="1" applyFill="1" applyBorder="1" applyAlignment="1">
      <alignment horizontal="left"/>
      <protection/>
    </xf>
    <xf numFmtId="177" fontId="63" fillId="0" borderId="10" xfId="60" applyNumberFormat="1" applyFont="1" applyFill="1" applyBorder="1" applyAlignment="1">
      <alignment horizontal="left"/>
      <protection/>
    </xf>
    <xf numFmtId="178" fontId="65" fillId="0" borderId="10" xfId="60" applyFont="1" applyFill="1" applyBorder="1" applyAlignment="1">
      <alignment horizontal="right"/>
      <protection/>
    </xf>
    <xf numFmtId="178" fontId="66" fillId="0" borderId="10" xfId="60" applyFont="1" applyFill="1" applyBorder="1" applyAlignment="1">
      <alignment wrapText="1"/>
      <protection/>
    </xf>
    <xf numFmtId="178" fontId="65" fillId="0" borderId="10" xfId="60" applyFont="1" applyBorder="1" applyAlignment="1">
      <alignment horizontal="left" vertical="center"/>
      <protection/>
    </xf>
    <xf numFmtId="178" fontId="65" fillId="0" borderId="10" xfId="60" applyFont="1" applyBorder="1" applyAlignment="1">
      <alignment horizontal="left"/>
      <protection/>
    </xf>
    <xf numFmtId="177" fontId="65" fillId="0" borderId="10" xfId="60" applyNumberFormat="1" applyFont="1" applyBorder="1" applyAlignment="1">
      <alignment horizontal="left"/>
      <protection/>
    </xf>
    <xf numFmtId="177" fontId="65" fillId="34" borderId="10" xfId="60" applyNumberFormat="1" applyFont="1" applyFill="1" applyBorder="1" applyAlignment="1">
      <alignment horizontal="left"/>
      <protection/>
    </xf>
    <xf numFmtId="178" fontId="66" fillId="0" borderId="10" xfId="60" applyFont="1" applyFill="1" applyBorder="1" applyAlignment="1">
      <alignment horizontal="left" wrapText="1"/>
      <protection/>
    </xf>
    <xf numFmtId="178" fontId="67" fillId="0" borderId="0" xfId="46" applyFont="1">
      <alignment/>
      <protection/>
    </xf>
    <xf numFmtId="178" fontId="68" fillId="0" borderId="10" xfId="60" applyFont="1" applyFill="1" applyBorder="1" applyAlignment="1">
      <alignment horizontal="right"/>
      <protection/>
    </xf>
    <xf numFmtId="178" fontId="63" fillId="35" borderId="10" xfId="60" applyFont="1" applyFill="1" applyBorder="1" applyAlignment="1">
      <alignment horizontal="center"/>
      <protection/>
    </xf>
    <xf numFmtId="178" fontId="64" fillId="35" borderId="10" xfId="60" applyFont="1" applyFill="1" applyBorder="1" applyAlignment="1">
      <alignment wrapText="1"/>
      <protection/>
    </xf>
    <xf numFmtId="178" fontId="69" fillId="35" borderId="10" xfId="60" applyFont="1" applyFill="1" applyBorder="1" applyAlignment="1">
      <alignment horizontal="left"/>
      <protection/>
    </xf>
    <xf numFmtId="178" fontId="65" fillId="0" borderId="10" xfId="60" applyFont="1" applyBorder="1" applyAlignment="1">
      <alignment horizontal="center"/>
      <protection/>
    </xf>
    <xf numFmtId="178" fontId="66" fillId="0" borderId="10" xfId="60" applyFont="1" applyBorder="1" applyAlignment="1">
      <alignment wrapText="1"/>
      <protection/>
    </xf>
    <xf numFmtId="176" fontId="65" fillId="0" borderId="10" xfId="60" applyNumberFormat="1" applyFont="1" applyBorder="1" applyAlignment="1">
      <alignment horizontal="left"/>
      <protection/>
    </xf>
    <xf numFmtId="178" fontId="65" fillId="35" borderId="10" xfId="60" applyFont="1" applyFill="1" applyBorder="1">
      <alignment/>
      <protection/>
    </xf>
    <xf numFmtId="176" fontId="69" fillId="35" borderId="10" xfId="60" applyNumberFormat="1" applyFont="1" applyFill="1" applyBorder="1" applyAlignment="1">
      <alignment horizontal="left"/>
      <protection/>
    </xf>
    <xf numFmtId="178" fontId="62" fillId="0" borderId="0" xfId="60" applyFont="1" applyAlignment="1">
      <alignment vertical="center"/>
      <protection/>
    </xf>
    <xf numFmtId="178" fontId="62" fillId="0" borderId="0" xfId="60" applyFont="1" applyAlignment="1">
      <alignment horizontal="left" vertical="center"/>
      <protection/>
    </xf>
    <xf numFmtId="178" fontId="44" fillId="0" borderId="0" xfId="46" applyAlignment="1">
      <alignment horizontal="left"/>
      <protection/>
    </xf>
    <xf numFmtId="178" fontId="70" fillId="0" borderId="0" xfId="60" applyFont="1" applyAlignment="1">
      <alignment horizontal="left"/>
      <protection/>
    </xf>
    <xf numFmtId="178" fontId="63" fillId="0" borderId="0" xfId="60" applyFont="1" applyAlignment="1">
      <alignment vertical="center"/>
      <protection/>
    </xf>
    <xf numFmtId="178" fontId="56" fillId="0" borderId="0" xfId="60">
      <alignment/>
      <protection/>
    </xf>
    <xf numFmtId="178" fontId="56" fillId="0" borderId="0" xfId="60" applyAlignment="1">
      <alignment horizontal="left"/>
      <protection/>
    </xf>
    <xf numFmtId="178" fontId="71" fillId="0" borderId="10" xfId="60" applyFont="1" applyBorder="1" applyAlignment="1">
      <alignment horizontal="left" vertical="center"/>
      <protection/>
    </xf>
    <xf numFmtId="178" fontId="71" fillId="0" borderId="10" xfId="60" applyFont="1" applyBorder="1" applyAlignment="1">
      <alignment horizontal="left"/>
      <protection/>
    </xf>
    <xf numFmtId="177" fontId="71" fillId="0" borderId="10" xfId="60" applyNumberFormat="1" applyFont="1" applyBorder="1" applyAlignment="1">
      <alignment horizontal="left"/>
      <protection/>
    </xf>
    <xf numFmtId="178" fontId="62" fillId="0" borderId="0" xfId="46" applyFont="1">
      <alignment/>
      <protection/>
    </xf>
    <xf numFmtId="178" fontId="72" fillId="33" borderId="10" xfId="60" applyFont="1" applyFill="1" applyBorder="1" applyAlignment="1">
      <alignment horizontal="center"/>
      <protection/>
    </xf>
    <xf numFmtId="178" fontId="72" fillId="33" borderId="10" xfId="60" applyFont="1" applyFill="1" applyBorder="1" applyAlignment="1">
      <alignment horizontal="left" wrapText="1"/>
      <protection/>
    </xf>
    <xf numFmtId="178" fontId="72" fillId="33" borderId="10" xfId="60" applyFont="1" applyFill="1" applyBorder="1" applyAlignment="1">
      <alignment horizontal="left"/>
      <protection/>
    </xf>
    <xf numFmtId="178" fontId="72" fillId="0" borderId="10" xfId="60" applyFont="1" applyBorder="1" applyAlignment="1">
      <alignment horizontal="center"/>
      <protection/>
    </xf>
    <xf numFmtId="178" fontId="72" fillId="0" borderId="10" xfId="60" applyFont="1" applyFill="1" applyBorder="1" applyAlignment="1">
      <alignment wrapText="1"/>
      <protection/>
    </xf>
    <xf numFmtId="178" fontId="72" fillId="0" borderId="10" xfId="60" applyFont="1" applyFill="1" applyBorder="1" applyAlignment="1">
      <alignment horizontal="center"/>
      <protection/>
    </xf>
    <xf numFmtId="178" fontId="72" fillId="0" borderId="11" xfId="60" applyFont="1" applyFill="1" applyBorder="1" applyAlignment="1">
      <alignment wrapText="1"/>
      <protection/>
    </xf>
    <xf numFmtId="178" fontId="62" fillId="0" borderId="10" xfId="60" applyFont="1" applyFill="1" applyBorder="1" applyAlignment="1">
      <alignment horizontal="right"/>
      <protection/>
    </xf>
    <xf numFmtId="178" fontId="62" fillId="0" borderId="11" xfId="60" applyFont="1" applyFill="1" applyBorder="1" applyAlignment="1">
      <alignment wrapText="1"/>
      <protection/>
    </xf>
    <xf numFmtId="178" fontId="62" fillId="0" borderId="11" xfId="60" applyFont="1" applyFill="1" applyBorder="1" applyAlignment="1">
      <alignment horizontal="left" wrapText="1"/>
      <protection/>
    </xf>
    <xf numFmtId="178" fontId="62" fillId="0" borderId="10" xfId="60" applyFont="1" applyFill="1" applyBorder="1" applyAlignment="1">
      <alignment wrapText="1"/>
      <protection/>
    </xf>
    <xf numFmtId="178" fontId="73" fillId="0" borderId="10" xfId="60" applyFont="1" applyFill="1" applyBorder="1" applyAlignment="1">
      <alignment horizontal="right"/>
      <protection/>
    </xf>
    <xf numFmtId="178" fontId="72" fillId="35" borderId="10" xfId="60" applyFont="1" applyFill="1" applyBorder="1" applyAlignment="1">
      <alignment horizontal="center"/>
      <protection/>
    </xf>
    <xf numFmtId="178" fontId="72" fillId="35" borderId="10" xfId="60" applyFont="1" applyFill="1" applyBorder="1" applyAlignment="1">
      <alignment wrapText="1"/>
      <protection/>
    </xf>
    <xf numFmtId="178" fontId="62" fillId="0" borderId="10" xfId="60" applyFont="1" applyBorder="1" applyAlignment="1">
      <alignment horizontal="center"/>
      <protection/>
    </xf>
    <xf numFmtId="178" fontId="62" fillId="0" borderId="10" xfId="60" applyFont="1" applyBorder="1" applyAlignment="1">
      <alignment wrapText="1"/>
      <protection/>
    </xf>
    <xf numFmtId="178" fontId="62" fillId="35" borderId="10" xfId="60" applyFont="1" applyFill="1" applyBorder="1">
      <alignment/>
      <protection/>
    </xf>
    <xf numFmtId="2" fontId="62" fillId="0" borderId="10" xfId="60" applyNumberFormat="1" applyFont="1" applyBorder="1" applyAlignment="1">
      <alignment horizontal="left"/>
      <protection/>
    </xf>
    <xf numFmtId="2" fontId="74" fillId="35" borderId="10" xfId="60" applyNumberFormat="1" applyFont="1" applyFill="1" applyBorder="1" applyAlignment="1">
      <alignment horizontal="left"/>
      <protection/>
    </xf>
    <xf numFmtId="178" fontId="72" fillId="0" borderId="0" xfId="60" applyFont="1" applyFill="1" applyBorder="1" applyAlignment="1">
      <alignment vertical="center"/>
      <protection/>
    </xf>
    <xf numFmtId="178" fontId="73" fillId="0" borderId="0" xfId="46" applyFont="1">
      <alignment/>
      <protection/>
    </xf>
    <xf numFmtId="178" fontId="73" fillId="0" borderId="0" xfId="46" applyFont="1" applyAlignment="1">
      <alignment horizontal="right"/>
      <protection/>
    </xf>
    <xf numFmtId="2" fontId="72" fillId="0" borderId="10" xfId="60" applyNumberFormat="1" applyFont="1" applyBorder="1" applyAlignment="1">
      <alignment horizontal="left"/>
      <protection/>
    </xf>
    <xf numFmtId="2" fontId="75" fillId="36" borderId="12" xfId="0" applyNumberFormat="1" applyFont="1" applyFill="1" applyBorder="1" applyAlignment="1">
      <alignment horizontal="left"/>
    </xf>
    <xf numFmtId="2" fontId="72" fillId="0" borderId="10" xfId="60" applyNumberFormat="1" applyFont="1" applyFill="1" applyBorder="1" applyAlignment="1">
      <alignment horizontal="left"/>
      <protection/>
    </xf>
    <xf numFmtId="2" fontId="72" fillId="0" borderId="13" xfId="60" applyNumberFormat="1" applyFont="1" applyFill="1" applyBorder="1" applyAlignment="1">
      <alignment horizontal="left"/>
      <protection/>
    </xf>
    <xf numFmtId="2" fontId="72" fillId="0" borderId="13" xfId="60" applyNumberFormat="1" applyFont="1" applyBorder="1" applyAlignment="1">
      <alignment horizontal="left"/>
      <protection/>
    </xf>
    <xf numFmtId="2" fontId="72" fillId="0" borderId="14" xfId="60" applyNumberFormat="1" applyFont="1" applyBorder="1" applyAlignment="1">
      <alignment horizontal="left"/>
      <protection/>
    </xf>
    <xf numFmtId="2" fontId="76" fillId="36" borderId="14" xfId="0" applyNumberFormat="1" applyFont="1" applyFill="1" applyBorder="1" applyAlignment="1">
      <alignment horizontal="left"/>
    </xf>
    <xf numFmtId="2" fontId="76" fillId="0" borderId="14" xfId="0" applyNumberFormat="1" applyFont="1" applyBorder="1" applyAlignment="1">
      <alignment horizontal="left"/>
    </xf>
    <xf numFmtId="2" fontId="62" fillId="0" borderId="15" xfId="60" applyNumberFormat="1" applyFont="1" applyBorder="1" applyAlignment="1">
      <alignment horizontal="left"/>
      <protection/>
    </xf>
    <xf numFmtId="2" fontId="62" fillId="0" borderId="16" xfId="60" applyNumberFormat="1" applyFont="1" applyBorder="1" applyAlignment="1">
      <alignment horizontal="left"/>
      <protection/>
    </xf>
    <xf numFmtId="2" fontId="62" fillId="0" borderId="11" xfId="60" applyNumberFormat="1" applyFont="1" applyBorder="1" applyAlignment="1">
      <alignment horizontal="left"/>
      <protection/>
    </xf>
    <xf numFmtId="2" fontId="62" fillId="0" borderId="17" xfId="60" applyNumberFormat="1" applyFont="1" applyBorder="1" applyAlignment="1">
      <alignment horizontal="left"/>
      <protection/>
    </xf>
    <xf numFmtId="2" fontId="62" fillId="0" borderId="18" xfId="60" applyNumberFormat="1" applyFont="1" applyBorder="1" applyAlignment="1">
      <alignment horizontal="left"/>
      <protection/>
    </xf>
    <xf numFmtId="2" fontId="76" fillId="0" borderId="10" xfId="60" applyNumberFormat="1" applyFont="1" applyBorder="1" applyAlignment="1">
      <alignment horizontal="left"/>
      <protection/>
    </xf>
    <xf numFmtId="2" fontId="76" fillId="0" borderId="19" xfId="0" applyNumberFormat="1" applyFont="1" applyBorder="1" applyAlignment="1">
      <alignment horizontal="left"/>
    </xf>
    <xf numFmtId="178" fontId="77" fillId="0" borderId="0" xfId="46" applyFont="1">
      <alignment/>
      <protection/>
    </xf>
    <xf numFmtId="178" fontId="73" fillId="37" borderId="0" xfId="60" applyFont="1" applyFill="1" applyBorder="1" applyAlignment="1">
      <alignment horizontal="left" wrapText="1"/>
      <protection/>
    </xf>
    <xf numFmtId="1" fontId="62" fillId="0" borderId="10" xfId="60" applyNumberFormat="1" applyFont="1" applyBorder="1" applyAlignment="1">
      <alignment horizontal="left"/>
      <protection/>
    </xf>
    <xf numFmtId="178" fontId="72" fillId="0" borderId="0" xfId="46" applyFont="1" applyAlignment="1">
      <alignment horizontal="right"/>
      <protection/>
    </xf>
    <xf numFmtId="178" fontId="62" fillId="0" borderId="0" xfId="46" applyFont="1" applyAlignment="1">
      <alignment horizontal="right"/>
      <protection/>
    </xf>
    <xf numFmtId="178" fontId="72" fillId="0" borderId="0" xfId="60" applyFont="1" applyFill="1" applyBorder="1" applyAlignment="1">
      <alignment vertical="center" wrapText="1"/>
      <protection/>
    </xf>
    <xf numFmtId="0" fontId="78" fillId="0" borderId="0" xfId="0" applyFont="1" applyAlignment="1">
      <alignment vertical="center"/>
    </xf>
    <xf numFmtId="178" fontId="72" fillId="35" borderId="10" xfId="60" applyFont="1" applyFill="1" applyBorder="1" applyAlignment="1">
      <alignment horizontal="center" wrapText="1"/>
      <protection/>
    </xf>
    <xf numFmtId="178" fontId="72" fillId="0" borderId="0" xfId="60" applyFont="1" applyFill="1" applyBorder="1" applyAlignment="1">
      <alignment horizontal="center" vertical="center"/>
      <protection/>
    </xf>
    <xf numFmtId="178" fontId="73" fillId="0" borderId="20" xfId="60" applyFont="1" applyBorder="1" applyAlignment="1">
      <alignment horizontal="left" wrapText="1"/>
      <protection/>
    </xf>
    <xf numFmtId="178" fontId="73" fillId="0" borderId="0" xfId="60" applyFont="1" applyBorder="1" applyAlignment="1">
      <alignment horizontal="left" wrapText="1"/>
      <protection/>
    </xf>
    <xf numFmtId="178" fontId="73" fillId="37" borderId="20" xfId="60" applyFont="1" applyFill="1" applyBorder="1" applyAlignment="1">
      <alignment horizontal="left" wrapText="1"/>
      <protection/>
    </xf>
    <xf numFmtId="178" fontId="73" fillId="37" borderId="0" xfId="60" applyFont="1" applyFill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B41" sqref="B41"/>
    </sheetView>
  </sheetViews>
  <sheetFormatPr defaultColWidth="8.125" defaultRowHeight="14.25"/>
  <cols>
    <col min="1" max="1" width="11.625" style="3" bestFit="1" customWidth="1"/>
    <col min="2" max="2" width="54.00390625" style="3" customWidth="1"/>
    <col min="3" max="3" width="14.00390625" style="35" customWidth="1"/>
    <col min="4" max="4" width="13.375" style="35" bestFit="1" customWidth="1"/>
    <col min="5" max="5" width="10.625" style="35" bestFit="1" customWidth="1"/>
    <col min="6" max="6" width="8.625" style="35" bestFit="1" customWidth="1"/>
    <col min="7" max="7" width="11.125" style="35" bestFit="1" customWidth="1"/>
    <col min="8" max="8" width="9.00390625" style="35" bestFit="1" customWidth="1"/>
    <col min="9" max="9" width="12.125" style="35" bestFit="1" customWidth="1"/>
    <col min="10" max="10" width="8.875" style="35" bestFit="1" customWidth="1"/>
    <col min="11" max="11" width="10.50390625" style="35" customWidth="1"/>
    <col min="12" max="16384" width="8.125" style="3" customWidth="1"/>
  </cols>
  <sheetData>
    <row r="1" spans="9:11" s="43" customFormat="1" ht="15">
      <c r="I1" s="64"/>
      <c r="J1" s="64"/>
      <c r="K1" s="65" t="s">
        <v>0</v>
      </c>
    </row>
    <row r="2" spans="9:11" s="43" customFormat="1" ht="15">
      <c r="I2" s="64"/>
      <c r="J2" s="64"/>
      <c r="K2" s="65" t="s">
        <v>1</v>
      </c>
    </row>
    <row r="3" spans="9:11" s="43" customFormat="1" ht="15">
      <c r="I3" s="64"/>
      <c r="J3" s="64"/>
      <c r="K3" s="65" t="s">
        <v>55</v>
      </c>
    </row>
    <row r="4" spans="9:11" s="43" customFormat="1" ht="15">
      <c r="I4" s="64"/>
      <c r="J4" s="64"/>
      <c r="K4" s="65" t="s">
        <v>41</v>
      </c>
    </row>
    <row r="5" spans="9:11" s="43" customFormat="1" ht="15">
      <c r="I5" s="64"/>
      <c r="J5" s="64"/>
      <c r="K5" s="65" t="s">
        <v>42</v>
      </c>
    </row>
    <row r="6" spans="1:11" ht="33" customHeight="1">
      <c r="A6" s="88" t="s">
        <v>57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37.5">
      <c r="A7" s="4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6" t="s">
        <v>11</v>
      </c>
      <c r="K7" s="6" t="s">
        <v>12</v>
      </c>
    </row>
    <row r="8" spans="1:11" ht="24">
      <c r="A8" s="7">
        <v>1100</v>
      </c>
      <c r="B8" s="8" t="s">
        <v>13</v>
      </c>
      <c r="C8" s="9">
        <v>516283</v>
      </c>
      <c r="D8" s="9">
        <v>238579</v>
      </c>
      <c r="E8" s="10">
        <v>116725</v>
      </c>
      <c r="F8" s="11">
        <v>119390</v>
      </c>
      <c r="G8" s="11">
        <v>171936</v>
      </c>
      <c r="H8" s="10">
        <v>468228</v>
      </c>
      <c r="I8" s="10">
        <v>446094</v>
      </c>
      <c r="J8" s="10">
        <v>424703</v>
      </c>
      <c r="K8" s="10">
        <v>447048</v>
      </c>
    </row>
    <row r="9" spans="1:11" ht="46.5">
      <c r="A9" s="12">
        <v>1200</v>
      </c>
      <c r="B9" s="8" t="s">
        <v>14</v>
      </c>
      <c r="C9" s="9">
        <v>259875</v>
      </c>
      <c r="D9" s="13">
        <v>124459</v>
      </c>
      <c r="E9" s="14">
        <v>48209</v>
      </c>
      <c r="F9" s="11">
        <v>46469</v>
      </c>
      <c r="G9" s="15">
        <v>59553</v>
      </c>
      <c r="H9" s="10">
        <v>158468</v>
      </c>
      <c r="I9" s="10">
        <v>141063</v>
      </c>
      <c r="J9" s="10">
        <v>135238</v>
      </c>
      <c r="K9" s="10">
        <v>163093</v>
      </c>
    </row>
    <row r="10" spans="1:11" ht="24">
      <c r="A10" s="12">
        <v>2100</v>
      </c>
      <c r="B10" s="8" t="s">
        <v>15</v>
      </c>
      <c r="C10" s="13">
        <v>60</v>
      </c>
      <c r="D10" s="14">
        <v>0</v>
      </c>
      <c r="E10" s="14">
        <v>0</v>
      </c>
      <c r="F10" s="11">
        <v>0</v>
      </c>
      <c r="G10" s="15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4.25">
      <c r="A11" s="12">
        <v>2200</v>
      </c>
      <c r="B11" s="8" t="s">
        <v>16</v>
      </c>
      <c r="C11" s="10">
        <f>+C12+C13+C14+C15+C16+C17</f>
        <v>195225</v>
      </c>
      <c r="D11" s="10">
        <f aca="true" t="shared" si="0" ref="D11:K11">+D12+D13+D14+D15+D16+D17</f>
        <v>216213</v>
      </c>
      <c r="E11" s="10">
        <f t="shared" si="0"/>
        <v>75172</v>
      </c>
      <c r="F11" s="10">
        <f t="shared" si="0"/>
        <v>104391</v>
      </c>
      <c r="G11" s="10">
        <f t="shared" si="0"/>
        <v>13150</v>
      </c>
      <c r="H11" s="10">
        <f t="shared" si="0"/>
        <v>84491</v>
      </c>
      <c r="I11" s="10">
        <f t="shared" si="0"/>
        <v>68992</v>
      </c>
      <c r="J11" s="10">
        <f t="shared" si="0"/>
        <v>260472</v>
      </c>
      <c r="K11" s="10">
        <f t="shared" si="0"/>
        <v>81789</v>
      </c>
    </row>
    <row r="12" spans="1:11" ht="14.25">
      <c r="A12" s="16">
        <v>2210</v>
      </c>
      <c r="B12" s="17" t="s">
        <v>17</v>
      </c>
      <c r="C12" s="18">
        <v>432</v>
      </c>
      <c r="D12" s="19">
        <v>553</v>
      </c>
      <c r="E12" s="19">
        <v>144</v>
      </c>
      <c r="F12" s="20">
        <v>101</v>
      </c>
      <c r="G12" s="21">
        <v>0</v>
      </c>
      <c r="H12" s="19">
        <v>273</v>
      </c>
      <c r="I12" s="19">
        <v>0</v>
      </c>
      <c r="J12" s="19">
        <v>0</v>
      </c>
      <c r="K12" s="19">
        <v>22</v>
      </c>
    </row>
    <row r="13" spans="1:11" ht="14.25">
      <c r="A13" s="16">
        <v>2220</v>
      </c>
      <c r="B13" s="17" t="s">
        <v>18</v>
      </c>
      <c r="C13" s="18">
        <v>112164</v>
      </c>
      <c r="D13" s="19">
        <v>92573</v>
      </c>
      <c r="E13" s="19">
        <v>18139</v>
      </c>
      <c r="F13" s="20">
        <v>23886</v>
      </c>
      <c r="G13" s="21">
        <v>749</v>
      </c>
      <c r="H13" s="19">
        <v>35186</v>
      </c>
      <c r="I13" s="19">
        <v>36508</v>
      </c>
      <c r="J13" s="19">
        <v>260472</v>
      </c>
      <c r="K13" s="19">
        <v>30834</v>
      </c>
    </row>
    <row r="14" spans="1:11" ht="14.25">
      <c r="A14" s="16">
        <v>2230</v>
      </c>
      <c r="B14" s="22" t="s">
        <v>19</v>
      </c>
      <c r="C14" s="18">
        <v>6821</v>
      </c>
      <c r="D14" s="19">
        <v>18160</v>
      </c>
      <c r="E14" s="19">
        <v>5107</v>
      </c>
      <c r="F14" s="20">
        <v>1105</v>
      </c>
      <c r="G14" s="21">
        <v>98</v>
      </c>
      <c r="H14" s="19">
        <v>1087</v>
      </c>
      <c r="I14" s="19">
        <v>1217</v>
      </c>
      <c r="J14" s="19"/>
      <c r="K14" s="19">
        <v>9242</v>
      </c>
    </row>
    <row r="15" spans="1:11" ht="24">
      <c r="A15" s="16">
        <v>2240</v>
      </c>
      <c r="B15" s="17" t="s">
        <v>20</v>
      </c>
      <c r="C15" s="18">
        <v>72318</v>
      </c>
      <c r="D15" s="19">
        <v>94812</v>
      </c>
      <c r="E15" s="19">
        <v>9531</v>
      </c>
      <c r="F15" s="20">
        <v>78250</v>
      </c>
      <c r="G15" s="21">
        <v>12163</v>
      </c>
      <c r="H15" s="19">
        <v>47902</v>
      </c>
      <c r="I15" s="19">
        <v>29124</v>
      </c>
      <c r="J15" s="19"/>
      <c r="K15" s="19">
        <v>39953</v>
      </c>
    </row>
    <row r="16" spans="1:11" ht="14.25">
      <c r="A16" s="16">
        <v>2250</v>
      </c>
      <c r="B16" s="17" t="s">
        <v>21</v>
      </c>
      <c r="C16" s="18">
        <v>3331</v>
      </c>
      <c r="D16" s="19">
        <v>7150</v>
      </c>
      <c r="E16" s="19">
        <v>1367</v>
      </c>
      <c r="F16" s="20">
        <v>1012</v>
      </c>
      <c r="G16" s="21">
        <v>80</v>
      </c>
      <c r="H16" s="19">
        <v>0</v>
      </c>
      <c r="I16" s="19">
        <v>304</v>
      </c>
      <c r="J16" s="19"/>
      <c r="K16" s="19">
        <v>0</v>
      </c>
    </row>
    <row r="17" spans="1:11" ht="14.25">
      <c r="A17" s="16">
        <v>2260</v>
      </c>
      <c r="B17" s="17" t="s">
        <v>22</v>
      </c>
      <c r="C17" s="18">
        <v>159</v>
      </c>
      <c r="D17" s="19">
        <v>2965</v>
      </c>
      <c r="E17" s="19">
        <v>40884</v>
      </c>
      <c r="F17" s="20">
        <v>37</v>
      </c>
      <c r="G17" s="21">
        <v>60</v>
      </c>
      <c r="H17" s="19">
        <v>43</v>
      </c>
      <c r="I17" s="19">
        <v>1839</v>
      </c>
      <c r="J17" s="19"/>
      <c r="K17" s="19">
        <v>1738</v>
      </c>
    </row>
    <row r="18" spans="1:11" ht="26.25" customHeight="1">
      <c r="A18" s="12">
        <v>2300</v>
      </c>
      <c r="B18" s="8" t="s">
        <v>23</v>
      </c>
      <c r="C18" s="10">
        <f>+C19+C20+C21+C22+C23+C27</f>
        <v>251484</v>
      </c>
      <c r="D18" s="10">
        <f aca="true" t="shared" si="1" ref="D18:K18">+D19+D20+D21+D22+D23+D27</f>
        <v>114893</v>
      </c>
      <c r="E18" s="10">
        <f t="shared" si="1"/>
        <v>36195</v>
      </c>
      <c r="F18" s="10">
        <f t="shared" si="1"/>
        <v>27924</v>
      </c>
      <c r="G18" s="10">
        <f t="shared" si="1"/>
        <v>8293</v>
      </c>
      <c r="H18" s="10">
        <f t="shared" si="1"/>
        <v>41393</v>
      </c>
      <c r="I18" s="10">
        <f t="shared" si="1"/>
        <v>34852</v>
      </c>
      <c r="J18" s="10">
        <f t="shared" si="1"/>
        <v>9508</v>
      </c>
      <c r="K18" s="10">
        <f t="shared" si="1"/>
        <v>58013</v>
      </c>
    </row>
    <row r="19" spans="1:11" ht="14.25">
      <c r="A19" s="16">
        <v>2310</v>
      </c>
      <c r="B19" s="17" t="s">
        <v>24</v>
      </c>
      <c r="C19" s="18">
        <v>121066</v>
      </c>
      <c r="D19" s="19">
        <v>21498</v>
      </c>
      <c r="E19" s="19">
        <v>17741</v>
      </c>
      <c r="F19" s="20">
        <v>11419</v>
      </c>
      <c r="G19" s="20">
        <v>2497</v>
      </c>
      <c r="H19" s="19">
        <v>17478</v>
      </c>
      <c r="I19" s="19">
        <v>14291</v>
      </c>
      <c r="J19" s="19">
        <v>7973</v>
      </c>
      <c r="K19" s="19">
        <v>29217</v>
      </c>
    </row>
    <row r="20" spans="1:11" ht="14.25">
      <c r="A20" s="16">
        <v>2320</v>
      </c>
      <c r="B20" s="17" t="s">
        <v>25</v>
      </c>
      <c r="C20" s="18">
        <v>0</v>
      </c>
      <c r="D20" s="19">
        <v>0</v>
      </c>
      <c r="E20" s="19">
        <v>0</v>
      </c>
      <c r="F20" s="20">
        <v>14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24">
      <c r="A21" s="16">
        <v>2340</v>
      </c>
      <c r="B21" s="17" t="s">
        <v>26</v>
      </c>
      <c r="C21" s="18">
        <v>1310</v>
      </c>
      <c r="D21" s="19">
        <v>1135</v>
      </c>
      <c r="E21" s="19">
        <v>145</v>
      </c>
      <c r="F21" s="20">
        <v>0</v>
      </c>
      <c r="G21" s="20">
        <v>699</v>
      </c>
      <c r="H21" s="19">
        <v>366</v>
      </c>
      <c r="I21" s="19">
        <v>299</v>
      </c>
      <c r="J21" s="19">
        <v>0</v>
      </c>
      <c r="K21" s="19">
        <v>192</v>
      </c>
    </row>
    <row r="22" spans="1:11" ht="14.25">
      <c r="A22" s="16">
        <v>2350</v>
      </c>
      <c r="B22" s="17" t="s">
        <v>27</v>
      </c>
      <c r="C22" s="18">
        <v>27874</v>
      </c>
      <c r="D22" s="19">
        <v>19418</v>
      </c>
      <c r="E22" s="19">
        <v>3693</v>
      </c>
      <c r="F22" s="20">
        <v>2757</v>
      </c>
      <c r="G22" s="20">
        <v>2897</v>
      </c>
      <c r="H22" s="19">
        <v>14333</v>
      </c>
      <c r="I22" s="19">
        <v>11194</v>
      </c>
      <c r="J22" s="19">
        <v>571</v>
      </c>
      <c r="K22" s="19">
        <v>13626</v>
      </c>
    </row>
    <row r="23" spans="1:11" s="23" customFormat="1" ht="35.25">
      <c r="A23" s="16">
        <v>2360</v>
      </c>
      <c r="B23" s="8" t="s">
        <v>28</v>
      </c>
      <c r="C23" s="9">
        <f>C24+C25+C26</f>
        <v>71959</v>
      </c>
      <c r="D23" s="9">
        <f aca="true" t="shared" si="2" ref="D23:K23">D24+D25+D26</f>
        <v>55939</v>
      </c>
      <c r="E23" s="9">
        <f t="shared" si="2"/>
        <v>11470</v>
      </c>
      <c r="F23" s="9">
        <f t="shared" si="2"/>
        <v>7829</v>
      </c>
      <c r="G23" s="9">
        <f t="shared" si="2"/>
        <v>886</v>
      </c>
      <c r="H23" s="9">
        <f t="shared" si="2"/>
        <v>2403</v>
      </c>
      <c r="I23" s="9">
        <f t="shared" si="2"/>
        <v>2985</v>
      </c>
      <c r="J23" s="9">
        <f t="shared" si="2"/>
        <v>397</v>
      </c>
      <c r="K23" s="9">
        <f t="shared" si="2"/>
        <v>4335</v>
      </c>
    </row>
    <row r="24" spans="1:11" ht="14.25">
      <c r="A24" s="24">
        <v>2361</v>
      </c>
      <c r="B24" s="17" t="s">
        <v>29</v>
      </c>
      <c r="C24" s="18">
        <v>11772</v>
      </c>
      <c r="D24" s="19">
        <v>20715</v>
      </c>
      <c r="E24" s="19">
        <v>30</v>
      </c>
      <c r="F24" s="20">
        <v>1624</v>
      </c>
      <c r="G24" s="20">
        <v>701</v>
      </c>
      <c r="H24" s="19">
        <v>1981</v>
      </c>
      <c r="I24" s="19">
        <v>1825</v>
      </c>
      <c r="J24" s="19">
        <v>397</v>
      </c>
      <c r="K24" s="19">
        <v>2361</v>
      </c>
    </row>
    <row r="25" spans="1:11" ht="14.25">
      <c r="A25" s="24">
        <v>2362</v>
      </c>
      <c r="B25" s="17" t="s">
        <v>30</v>
      </c>
      <c r="C25" s="18">
        <v>0</v>
      </c>
      <c r="D25" s="19">
        <v>0</v>
      </c>
      <c r="E25" s="19">
        <v>0</v>
      </c>
      <c r="F25" s="20">
        <v>0</v>
      </c>
      <c r="G25" s="20">
        <v>185</v>
      </c>
      <c r="H25" s="19">
        <v>422</v>
      </c>
      <c r="I25" s="19">
        <v>1160</v>
      </c>
      <c r="J25" s="19">
        <v>0</v>
      </c>
      <c r="K25" s="19">
        <v>1974</v>
      </c>
    </row>
    <row r="26" spans="1:11" ht="14.25">
      <c r="A26" s="24">
        <v>2363</v>
      </c>
      <c r="B26" s="17" t="s">
        <v>31</v>
      </c>
      <c r="C26" s="40">
        <v>60187</v>
      </c>
      <c r="D26" s="41">
        <v>35224</v>
      </c>
      <c r="E26" s="41">
        <v>11440</v>
      </c>
      <c r="F26" s="42">
        <v>6205</v>
      </c>
      <c r="G26" s="42">
        <v>0</v>
      </c>
      <c r="H26" s="41">
        <v>0</v>
      </c>
      <c r="I26" s="41">
        <v>0</v>
      </c>
      <c r="J26" s="41">
        <v>0</v>
      </c>
      <c r="K26" s="41">
        <v>0</v>
      </c>
    </row>
    <row r="27" spans="1:11" ht="14.25">
      <c r="A27" s="16">
        <v>2370</v>
      </c>
      <c r="B27" s="8" t="s">
        <v>32</v>
      </c>
      <c r="C27" s="9">
        <v>29275</v>
      </c>
      <c r="D27" s="10">
        <v>16903</v>
      </c>
      <c r="E27" s="10">
        <v>3146</v>
      </c>
      <c r="F27" s="11">
        <v>5905</v>
      </c>
      <c r="G27" s="11">
        <v>1314</v>
      </c>
      <c r="H27" s="10">
        <v>6813</v>
      </c>
      <c r="I27" s="10">
        <v>6083</v>
      </c>
      <c r="J27" s="10">
        <v>567</v>
      </c>
      <c r="K27" s="10">
        <v>10643</v>
      </c>
    </row>
    <row r="28" spans="1:11" ht="14.25">
      <c r="A28" s="12">
        <v>2400</v>
      </c>
      <c r="B28" s="8" t="s">
        <v>33</v>
      </c>
      <c r="C28" s="13">
        <v>909</v>
      </c>
      <c r="D28" s="14">
        <v>301</v>
      </c>
      <c r="E28" s="14">
        <v>0</v>
      </c>
      <c r="F28" s="11">
        <v>262</v>
      </c>
      <c r="G28" s="14"/>
      <c r="H28" s="10">
        <v>369</v>
      </c>
      <c r="I28" s="10">
        <v>0</v>
      </c>
      <c r="J28" s="10"/>
      <c r="K28" s="10">
        <v>0</v>
      </c>
    </row>
    <row r="29" spans="1:11" ht="14.25">
      <c r="A29" s="12">
        <v>5233</v>
      </c>
      <c r="B29" s="8" t="s">
        <v>34</v>
      </c>
      <c r="C29" s="13">
        <v>12971</v>
      </c>
      <c r="D29" s="14">
        <v>6570</v>
      </c>
      <c r="E29" s="14">
        <v>1806</v>
      </c>
      <c r="F29" s="11">
        <v>1971</v>
      </c>
      <c r="G29" s="14"/>
      <c r="H29" s="10">
        <v>0</v>
      </c>
      <c r="I29" s="10">
        <v>0</v>
      </c>
      <c r="J29" s="10"/>
      <c r="K29" s="10">
        <v>0</v>
      </c>
    </row>
    <row r="30" spans="1:11" ht="14.25">
      <c r="A30" s="25"/>
      <c r="B30" s="26" t="s">
        <v>56</v>
      </c>
      <c r="C30" s="27">
        <f>C8+C9+C10+C11+C18+C28+C29</f>
        <v>1236807</v>
      </c>
      <c r="D30" s="27">
        <f aca="true" t="shared" si="3" ref="D30:K30">D8+D9+D10+D11+D18+D28+D29</f>
        <v>701015</v>
      </c>
      <c r="E30" s="27">
        <f t="shared" si="3"/>
        <v>278107</v>
      </c>
      <c r="F30" s="27">
        <f t="shared" si="3"/>
        <v>300407</v>
      </c>
      <c r="G30" s="27">
        <f t="shared" si="3"/>
        <v>252932</v>
      </c>
      <c r="H30" s="27">
        <f t="shared" si="3"/>
        <v>752949</v>
      </c>
      <c r="I30" s="27">
        <f t="shared" si="3"/>
        <v>691001</v>
      </c>
      <c r="J30" s="27">
        <f t="shared" si="3"/>
        <v>829921</v>
      </c>
      <c r="K30" s="27">
        <f t="shared" si="3"/>
        <v>749943</v>
      </c>
    </row>
    <row r="31" spans="1:11" ht="14.25">
      <c r="A31" s="28"/>
      <c r="B31" s="29" t="s">
        <v>43</v>
      </c>
      <c r="C31" s="19">
        <v>1534</v>
      </c>
      <c r="D31" s="19">
        <v>840</v>
      </c>
      <c r="E31" s="19">
        <v>196</v>
      </c>
      <c r="F31" s="19">
        <v>143</v>
      </c>
      <c r="G31" s="19">
        <v>105</v>
      </c>
      <c r="H31" s="19">
        <v>404</v>
      </c>
      <c r="I31" s="19">
        <v>278</v>
      </c>
      <c r="J31" s="19">
        <v>277</v>
      </c>
      <c r="K31" s="19">
        <v>348</v>
      </c>
    </row>
    <row r="32" spans="1:11" ht="14.25">
      <c r="A32" s="28"/>
      <c r="B32" s="29" t="s">
        <v>35</v>
      </c>
      <c r="C32" s="30">
        <f aca="true" t="shared" si="4" ref="C32:K32">C30/C31</f>
        <v>806.2627118644068</v>
      </c>
      <c r="D32" s="30">
        <f t="shared" si="4"/>
        <v>834.5416666666666</v>
      </c>
      <c r="E32" s="30">
        <f t="shared" si="4"/>
        <v>1418.9132653061224</v>
      </c>
      <c r="F32" s="30">
        <f t="shared" si="4"/>
        <v>2100.7482517482517</v>
      </c>
      <c r="G32" s="30">
        <f t="shared" si="4"/>
        <v>2408.8761904761905</v>
      </c>
      <c r="H32" s="30">
        <f t="shared" si="4"/>
        <v>1863.7351485148515</v>
      </c>
      <c r="I32" s="30">
        <f t="shared" si="4"/>
        <v>2485.615107913669</v>
      </c>
      <c r="J32" s="30">
        <f t="shared" si="4"/>
        <v>2996.104693140794</v>
      </c>
      <c r="K32" s="30">
        <f t="shared" si="4"/>
        <v>2155.0086206896553</v>
      </c>
    </row>
    <row r="33" spans="1:11" ht="14.25">
      <c r="A33" s="31"/>
      <c r="B33" s="26" t="s">
        <v>36</v>
      </c>
      <c r="C33" s="32">
        <f aca="true" t="shared" si="5" ref="C33:K33">C32/12</f>
        <v>67.1885593220339</v>
      </c>
      <c r="D33" s="32">
        <f t="shared" si="5"/>
        <v>69.54513888888889</v>
      </c>
      <c r="E33" s="32">
        <f t="shared" si="5"/>
        <v>118.24277210884354</v>
      </c>
      <c r="F33" s="32">
        <f t="shared" si="5"/>
        <v>175.0623543123543</v>
      </c>
      <c r="G33" s="32">
        <f t="shared" si="5"/>
        <v>200.73968253968255</v>
      </c>
      <c r="H33" s="32">
        <f t="shared" si="5"/>
        <v>155.31126237623764</v>
      </c>
      <c r="I33" s="32">
        <f t="shared" si="5"/>
        <v>207.13459232613909</v>
      </c>
      <c r="J33" s="32">
        <f t="shared" si="5"/>
        <v>249.67539109506617</v>
      </c>
      <c r="K33" s="32">
        <f t="shared" si="5"/>
        <v>179.58405172413794</v>
      </c>
    </row>
    <row r="34" spans="1:11" s="81" customFormat="1" ht="15.75" customHeight="1">
      <c r="A34" s="9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s="81" customFormat="1" ht="15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5">
      <c r="A36" s="33" t="s">
        <v>39</v>
      </c>
      <c r="B36" s="1"/>
      <c r="C36" s="34" t="s">
        <v>37</v>
      </c>
      <c r="E36" s="34" t="s">
        <v>40</v>
      </c>
      <c r="F36" s="2"/>
      <c r="G36" s="2"/>
      <c r="H36" s="2"/>
      <c r="I36" s="2"/>
      <c r="J36" s="2"/>
      <c r="K36" s="2"/>
    </row>
    <row r="37" spans="1:11" ht="15">
      <c r="A37" s="33"/>
      <c r="B37" s="1"/>
      <c r="C37" s="36"/>
      <c r="D37" s="34"/>
      <c r="E37" s="34"/>
      <c r="F37" s="2"/>
      <c r="G37" s="2"/>
      <c r="H37" s="2"/>
      <c r="I37" s="2"/>
      <c r="J37" s="2"/>
      <c r="K37" s="2"/>
    </row>
    <row r="38" spans="1:11" ht="15">
      <c r="A38" s="89" t="s">
        <v>38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4.2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/>
  <mergeCells count="3">
    <mergeCell ref="A6:K6"/>
    <mergeCell ref="A38:K38"/>
    <mergeCell ref="A34:K35"/>
  </mergeCells>
  <printOptions/>
  <pageMargins left="0.7000000000000001" right="0.7000000000000001" top="1.1437007874015745" bottom="1.1437007874015745" header="0.7499999999999999" footer="0.7499999999999999"/>
  <pageSetup fitToHeight="0" fitToWidth="0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15" zoomScaleNormal="115" zoomScalePageLayoutView="0" workbookViewId="0" topLeftCell="A1">
      <selection activeCell="B41" sqref="B41"/>
    </sheetView>
  </sheetViews>
  <sheetFormatPr defaultColWidth="8.125" defaultRowHeight="14.25"/>
  <cols>
    <col min="1" max="1" width="5.625" style="43" bestFit="1" customWidth="1"/>
    <col min="2" max="2" width="55.75390625" style="43" customWidth="1"/>
    <col min="3" max="3" width="12.375" style="43" customWidth="1"/>
    <col min="4" max="4" width="10.375" style="43" customWidth="1"/>
    <col min="5" max="5" width="24.125" style="43" customWidth="1"/>
    <col min="6" max="16384" width="8.125" style="43" customWidth="1"/>
  </cols>
  <sheetData>
    <row r="1" spans="3:5" ht="15">
      <c r="C1" s="64"/>
      <c r="D1" s="64"/>
      <c r="E1" s="84" t="s">
        <v>59</v>
      </c>
    </row>
    <row r="2" spans="3:5" ht="15">
      <c r="C2" s="64"/>
      <c r="D2" s="64"/>
      <c r="E2" s="85" t="s">
        <v>60</v>
      </c>
    </row>
    <row r="3" spans="3:5" ht="15">
      <c r="C3" s="64"/>
      <c r="D3" s="64"/>
      <c r="E3" s="85" t="s">
        <v>61</v>
      </c>
    </row>
    <row r="4" spans="3:5" ht="15">
      <c r="C4" s="64"/>
      <c r="D4" s="64"/>
      <c r="E4" s="85" t="s">
        <v>62</v>
      </c>
    </row>
    <row r="5" spans="1:5" ht="33" customHeight="1">
      <c r="A5" s="88" t="s">
        <v>57</v>
      </c>
      <c r="B5" s="88"/>
      <c r="C5" s="88"/>
      <c r="D5" s="88"/>
      <c r="E5" s="88"/>
    </row>
    <row r="6" spans="1:5" ht="30">
      <c r="A6" s="44" t="s">
        <v>2</v>
      </c>
      <c r="B6" s="44" t="s">
        <v>3</v>
      </c>
      <c r="C6" s="45" t="s">
        <v>44</v>
      </c>
      <c r="D6" s="45" t="s">
        <v>45</v>
      </c>
      <c r="E6" s="46" t="s">
        <v>46</v>
      </c>
    </row>
    <row r="7" spans="1:5" ht="30">
      <c r="A7" s="47">
        <v>1100</v>
      </c>
      <c r="B7" s="48" t="s">
        <v>47</v>
      </c>
      <c r="C7" s="66">
        <v>119635.87</v>
      </c>
      <c r="D7" s="67">
        <v>275798.37</v>
      </c>
      <c r="E7" s="66">
        <v>507777.49</v>
      </c>
    </row>
    <row r="8" spans="1:5" ht="75">
      <c r="A8" s="49">
        <v>1200</v>
      </c>
      <c r="B8" s="48" t="s">
        <v>48</v>
      </c>
      <c r="C8" s="66">
        <v>34148.36</v>
      </c>
      <c r="D8" s="68">
        <v>79321.32</v>
      </c>
      <c r="E8" s="66">
        <v>132318.13</v>
      </c>
    </row>
    <row r="9" spans="1:5" ht="45">
      <c r="A9" s="49">
        <v>2100</v>
      </c>
      <c r="B9" s="48" t="s">
        <v>49</v>
      </c>
      <c r="C9" s="69">
        <v>0</v>
      </c>
      <c r="D9" s="69">
        <v>0</v>
      </c>
      <c r="E9" s="70">
        <v>0</v>
      </c>
    </row>
    <row r="10" spans="1:5" ht="15">
      <c r="A10" s="49">
        <v>2200</v>
      </c>
      <c r="B10" s="50" t="s">
        <v>16</v>
      </c>
      <c r="C10" s="71">
        <f>SUM(C11:C16)</f>
        <v>16334.44</v>
      </c>
      <c r="D10" s="71">
        <f>SUM(D11:D16)</f>
        <v>164337.43</v>
      </c>
      <c r="E10" s="71">
        <f>SUM(E11:E16)</f>
        <v>84922.70999999999</v>
      </c>
    </row>
    <row r="11" spans="1:5" ht="15">
      <c r="A11" s="51">
        <v>2210</v>
      </c>
      <c r="B11" s="52" t="s">
        <v>17</v>
      </c>
      <c r="C11" s="72">
        <v>1283.44</v>
      </c>
      <c r="D11" s="72">
        <v>3358.87</v>
      </c>
      <c r="E11" s="72">
        <v>592.82</v>
      </c>
    </row>
    <row r="12" spans="1:5" ht="15">
      <c r="A12" s="51">
        <v>2220</v>
      </c>
      <c r="B12" s="52" t="s">
        <v>18</v>
      </c>
      <c r="C12" s="72">
        <v>4115.67</v>
      </c>
      <c r="D12" s="72">
        <v>102649.58</v>
      </c>
      <c r="E12" s="72">
        <v>56330.14</v>
      </c>
    </row>
    <row r="13" spans="1:5" ht="30.75">
      <c r="A13" s="51">
        <v>2230</v>
      </c>
      <c r="B13" s="53" t="s">
        <v>50</v>
      </c>
      <c r="C13" s="72">
        <v>1680.56</v>
      </c>
      <c r="D13" s="72">
        <v>20126.01</v>
      </c>
      <c r="E13" s="72">
        <v>1154.08</v>
      </c>
    </row>
    <row r="14" spans="1:5" ht="30.75">
      <c r="A14" s="51">
        <v>2240</v>
      </c>
      <c r="B14" s="52" t="s">
        <v>51</v>
      </c>
      <c r="C14" s="73">
        <v>6065.29</v>
      </c>
      <c r="D14" s="73">
        <v>33081.65</v>
      </c>
      <c r="E14" s="73">
        <v>26653.43</v>
      </c>
    </row>
    <row r="15" spans="1:5" ht="15">
      <c r="A15" s="51">
        <v>2250</v>
      </c>
      <c r="B15" s="52" t="s">
        <v>21</v>
      </c>
      <c r="C15" s="73">
        <v>2654.04</v>
      </c>
      <c r="D15" s="73">
        <v>2560.66</v>
      </c>
      <c r="E15" s="73">
        <v>108.9</v>
      </c>
    </row>
    <row r="16" spans="1:5" ht="30.75">
      <c r="A16" s="51">
        <v>2260</v>
      </c>
      <c r="B16" s="52" t="s">
        <v>52</v>
      </c>
      <c r="C16" s="73">
        <v>535.44</v>
      </c>
      <c r="D16" s="73">
        <v>2560.66</v>
      </c>
      <c r="E16" s="73">
        <v>83.34</v>
      </c>
    </row>
    <row r="17" spans="1:5" ht="30">
      <c r="A17" s="49">
        <v>2300</v>
      </c>
      <c r="B17" s="50" t="s">
        <v>23</v>
      </c>
      <c r="C17" s="71">
        <f>SUM(C18:C26)</f>
        <v>18605.41</v>
      </c>
      <c r="D17" s="71">
        <f>SUM(D18:D26)</f>
        <v>88751.99</v>
      </c>
      <c r="E17" s="71">
        <f>SUM(E18:E26)</f>
        <v>40203.369999999995</v>
      </c>
    </row>
    <row r="18" spans="1:5" ht="15">
      <c r="A18" s="51">
        <v>2310</v>
      </c>
      <c r="B18" s="54" t="s">
        <v>24</v>
      </c>
      <c r="C18" s="74">
        <v>4410.95</v>
      </c>
      <c r="D18" s="73">
        <v>43768.04</v>
      </c>
      <c r="E18" s="75">
        <v>11992.46</v>
      </c>
    </row>
    <row r="19" spans="1:5" ht="30.75">
      <c r="A19" s="51">
        <v>2320</v>
      </c>
      <c r="B19" s="54" t="s">
        <v>53</v>
      </c>
      <c r="C19" s="76">
        <v>10.85</v>
      </c>
      <c r="D19" s="73">
        <v>0</v>
      </c>
      <c r="E19" s="77">
        <v>0</v>
      </c>
    </row>
    <row r="20" spans="1:5" ht="30.75">
      <c r="A20" s="51">
        <v>2340</v>
      </c>
      <c r="B20" s="54" t="s">
        <v>26</v>
      </c>
      <c r="C20" s="76">
        <v>114.06</v>
      </c>
      <c r="D20" s="73">
        <v>792.16</v>
      </c>
      <c r="E20" s="77">
        <v>370.15</v>
      </c>
    </row>
    <row r="21" spans="1:5" ht="15">
      <c r="A21" s="51">
        <v>2350</v>
      </c>
      <c r="B21" s="54" t="s">
        <v>27</v>
      </c>
      <c r="C21" s="76">
        <v>7799.63</v>
      </c>
      <c r="D21" s="73">
        <v>25757.74</v>
      </c>
      <c r="E21" s="77">
        <v>17549.74</v>
      </c>
    </row>
    <row r="22" spans="1:5" ht="60">
      <c r="A22" s="51">
        <v>2360</v>
      </c>
      <c r="B22" s="48" t="s">
        <v>54</v>
      </c>
      <c r="C22" s="76">
        <v>4576.66</v>
      </c>
      <c r="D22" s="73">
        <v>12702.34</v>
      </c>
      <c r="E22" s="77">
        <v>3358.45</v>
      </c>
    </row>
    <row r="23" spans="1:5" ht="15">
      <c r="A23" s="55">
        <v>2361</v>
      </c>
      <c r="B23" s="54" t="s">
        <v>29</v>
      </c>
      <c r="C23" s="61"/>
      <c r="D23" s="78"/>
      <c r="E23" s="61"/>
    </row>
    <row r="24" spans="1:5" ht="15">
      <c r="A24" s="55">
        <v>2362</v>
      </c>
      <c r="B24" s="54" t="s">
        <v>30</v>
      </c>
      <c r="C24" s="61"/>
      <c r="D24" s="61"/>
      <c r="E24" s="61"/>
    </row>
    <row r="25" spans="1:5" ht="15">
      <c r="A25" s="55">
        <v>2363</v>
      </c>
      <c r="B25" s="54" t="s">
        <v>31</v>
      </c>
      <c r="C25" s="79"/>
      <c r="D25" s="79"/>
      <c r="E25" s="79"/>
    </row>
    <row r="26" spans="1:5" ht="15">
      <c r="A26" s="51">
        <v>2370</v>
      </c>
      <c r="B26" s="54" t="s">
        <v>32</v>
      </c>
      <c r="C26" s="61">
        <v>1693.26</v>
      </c>
      <c r="D26" s="80">
        <v>5731.71</v>
      </c>
      <c r="E26" s="61">
        <v>6932.57</v>
      </c>
    </row>
    <row r="27" spans="1:5" ht="15">
      <c r="A27" s="49">
        <v>2400</v>
      </c>
      <c r="B27" s="48" t="s">
        <v>33</v>
      </c>
      <c r="C27" s="68">
        <v>70.63</v>
      </c>
      <c r="D27" s="68">
        <v>197.63</v>
      </c>
      <c r="E27" s="66">
        <v>0</v>
      </c>
    </row>
    <row r="28" spans="1:5" ht="15">
      <c r="A28" s="49">
        <v>5233</v>
      </c>
      <c r="B28" s="48" t="s">
        <v>34</v>
      </c>
      <c r="C28" s="68">
        <v>833.65</v>
      </c>
      <c r="D28" s="68">
        <v>9195.86</v>
      </c>
      <c r="E28" s="66">
        <v>0</v>
      </c>
    </row>
    <row r="29" spans="1:5" ht="15">
      <c r="A29" s="56"/>
      <c r="B29" s="57" t="s">
        <v>56</v>
      </c>
      <c r="C29" s="62">
        <f>SUM(C7+C8+C9+C10+C17+C27+C28)</f>
        <v>189628.36</v>
      </c>
      <c r="D29" s="62">
        <f>SUM(D7+D8+D9+D10+D17+D27+D28)</f>
        <v>617602.6</v>
      </c>
      <c r="E29" s="62">
        <f>SUM(E7+E8+E9+E10+E17+E27+E28)</f>
        <v>765221.7</v>
      </c>
    </row>
    <row r="30" spans="1:5" ht="15">
      <c r="A30" s="58"/>
      <c r="B30" s="59" t="s">
        <v>43</v>
      </c>
      <c r="C30" s="83">
        <v>72</v>
      </c>
      <c r="D30" s="83">
        <v>602</v>
      </c>
      <c r="E30" s="83">
        <v>321</v>
      </c>
    </row>
    <row r="31" spans="1:5" ht="15">
      <c r="A31" s="58"/>
      <c r="B31" s="59" t="s">
        <v>35</v>
      </c>
      <c r="C31" s="61">
        <f>C29/C30</f>
        <v>2633.727222222222</v>
      </c>
      <c r="D31" s="61">
        <f>D29/D30</f>
        <v>1025.9179401993356</v>
      </c>
      <c r="E31" s="61">
        <f>E29/E30</f>
        <v>2383.8682242990653</v>
      </c>
    </row>
    <row r="32" spans="1:5" ht="15">
      <c r="A32" s="60"/>
      <c r="B32" s="57" t="s">
        <v>36</v>
      </c>
      <c r="C32" s="62">
        <f>C31/12</f>
        <v>219.47726851851849</v>
      </c>
      <c r="D32" s="62">
        <f>D31/12</f>
        <v>85.49316168327796</v>
      </c>
      <c r="E32" s="62">
        <f>E31/12</f>
        <v>198.65568535825545</v>
      </c>
    </row>
    <row r="33" spans="1:5" ht="15">
      <c r="A33" s="92" t="s">
        <v>58</v>
      </c>
      <c r="B33" s="92"/>
      <c r="C33" s="92"/>
      <c r="D33" s="92"/>
      <c r="E33" s="92"/>
    </row>
    <row r="34" spans="1:5" ht="31.5" customHeight="1">
      <c r="A34" s="93"/>
      <c r="B34" s="93"/>
      <c r="C34" s="93"/>
      <c r="D34" s="93"/>
      <c r="E34" s="93"/>
    </row>
    <row r="35" spans="1:5" ht="13.5" customHeight="1">
      <c r="A35" s="82"/>
      <c r="B35" s="82"/>
      <c r="C35" s="82"/>
      <c r="D35" s="82"/>
      <c r="E35" s="82"/>
    </row>
    <row r="36" spans="1:11" s="3" customFormat="1" ht="15">
      <c r="A36" s="33" t="s">
        <v>63</v>
      </c>
      <c r="B36" s="1"/>
      <c r="C36" s="34"/>
      <c r="D36" s="35"/>
      <c r="E36" s="34"/>
      <c r="F36" s="2"/>
      <c r="G36" s="2"/>
      <c r="H36" s="2"/>
      <c r="I36" s="2"/>
      <c r="J36" s="2"/>
      <c r="K36" s="2"/>
    </row>
    <row r="37" spans="1:11" s="3" customFormat="1" ht="15">
      <c r="A37" s="33"/>
      <c r="B37" s="1"/>
      <c r="C37" s="36"/>
      <c r="D37" s="34"/>
      <c r="E37" s="34"/>
      <c r="F37" s="2"/>
      <c r="G37" s="2"/>
      <c r="H37" s="2"/>
      <c r="I37" s="2"/>
      <c r="J37" s="2"/>
      <c r="K37" s="2"/>
    </row>
    <row r="38" spans="1:11" s="3" customFormat="1" ht="15">
      <c r="A38" s="87" t="s">
        <v>64</v>
      </c>
      <c r="B38" s="86"/>
      <c r="C38" s="86"/>
      <c r="D38" s="86"/>
      <c r="E38" s="86"/>
      <c r="F38" s="63"/>
      <c r="G38" s="63"/>
      <c r="H38" s="63"/>
      <c r="I38" s="63"/>
      <c r="J38" s="63"/>
      <c r="K38" s="63"/>
    </row>
  </sheetData>
  <sheetProtection/>
  <mergeCells count="2">
    <mergeCell ref="A5:E5"/>
    <mergeCell ref="A33:E34"/>
  </mergeCells>
  <printOptions/>
  <pageMargins left="0.7000000000000001" right="0.7000000000000001" top="1.1437007874015745" bottom="1.1437007874015745" header="0.7499999999999999" footer="0.7499999999999999"/>
  <pageSetup fitToHeight="0" fitToWidth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Kļaviņa</dc:creator>
  <cp:keywords/>
  <dc:description/>
  <cp:lastModifiedBy>Vija Milbrete</cp:lastModifiedBy>
  <dcterms:created xsi:type="dcterms:W3CDTF">2021-01-20T09:30:08Z</dcterms:created>
  <dcterms:modified xsi:type="dcterms:W3CDTF">2021-10-13T06:43:28Z</dcterms:modified>
  <cp:category/>
  <cp:version/>
  <cp:contentType/>
  <cp:contentStatus/>
  <cp:revision>12</cp:revision>
</cp:coreProperties>
</file>