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97" tabRatio="771" firstSheet="6" activeTab="11"/>
  </bookViews>
  <sheets>
    <sheet name="ienemumi-izdevumi" sheetId="1" r:id="rId1"/>
    <sheet name="Vispārējie valdības dienesti" sheetId="2" r:id="rId2"/>
    <sheet name="Sabiedriskā kārtība un drošība" sheetId="3" r:id="rId3"/>
    <sheet name="Ekonomiskā darbība" sheetId="4" r:id="rId4"/>
    <sheet name="Vides aizsardzība" sheetId="5" r:id="rId5"/>
    <sheet name="Teritoriju un mājokļu apsaimn." sheetId="6" r:id="rId6"/>
    <sheet name="Veselība" sheetId="7" r:id="rId7"/>
    <sheet name="Kultūra" sheetId="8" r:id="rId8"/>
    <sheet name="Izglītība" sheetId="9" r:id="rId9"/>
    <sheet name="Sociālā aizsardzība" sheetId="10" r:id="rId10"/>
    <sheet name="Kopsavilkums" sheetId="11" r:id="rId11"/>
    <sheet name="Ziedojumi kopsavlikums" sheetId="12" r:id="rId12"/>
  </sheets>
  <definedNames/>
  <calcPr fullCalcOnLoad="1"/>
</workbook>
</file>

<file path=xl/sharedStrings.xml><?xml version="1.0" encoding="utf-8"?>
<sst xmlns="http://schemas.openxmlformats.org/spreadsheetml/2006/main" count="1177" uniqueCount="482">
  <si>
    <t>KOPĀ</t>
  </si>
  <si>
    <t>Pašvaldības policija</t>
  </si>
  <si>
    <t>Kapu apsaimniekošana</t>
  </si>
  <si>
    <t>Līdzekļi neparedzētiem gadījumiem</t>
  </si>
  <si>
    <t>Izglītības iestāžu ēku uzturēšana</t>
  </si>
  <si>
    <t>Mērķdotācija bezdarbniekiem</t>
  </si>
  <si>
    <t>Skolēnu pārvadājumi</t>
  </si>
  <si>
    <t>Dabas resursu nodoklis</t>
  </si>
  <si>
    <t>Ielu apgaismojuma nodrošināšana</t>
  </si>
  <si>
    <t>Subsīdijas un dotācijas</t>
  </si>
  <si>
    <t>Baložu kultūras centrs</t>
  </si>
  <si>
    <t>Iekšējā parāda procentu nomaksa</t>
  </si>
  <si>
    <t>Ceļu investīciju projekti</t>
  </si>
  <si>
    <t>Pašvaldības teritoriju apsaimniekošana</t>
  </si>
  <si>
    <t>Izdevums "Ķekavas novads"</t>
  </si>
  <si>
    <t>PAMATBUDŽETS - IEŅĒMUMI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</si>
  <si>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</si>
  <si>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</si>
  <si>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</si>
  <si>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</si>
  <si>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</si>
  <si>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</si>
  <si>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</si>
  <si>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</si>
  <si>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</si>
  <si>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</si>
  <si>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</si>
  <si>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</si>
  <si>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</si>
  <si>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</si>
  <si>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</si>
  <si>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</si>
  <si>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4..12.0.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</si>
  <si>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</si>
  <si>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</si>
  <si>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</si>
  <si>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</si>
  <si>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</si>
  <si>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</si>
  <si>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5.4.1.0.</t>
  </si>
  <si>
    <t>Azartspēļu nodoklis</t>
  </si>
  <si>
    <t>5.4.0.0.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</si>
  <si>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</si>
  <si>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</si>
  <si>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</si>
  <si>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</si>
  <si>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</si>
  <si>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</si>
  <si>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</si>
  <si>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</si>
  <si>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</si>
  <si>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</si>
  <si>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</si>
  <si>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</si>
  <si>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</si>
  <si>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</si>
  <si>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</si>
  <si>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</si>
  <si>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</si>
  <si>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</si>
  <si>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</si>
  <si>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</si>
  <si>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</si>
  <si>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</si>
  <si>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</si>
  <si>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</si>
  <si>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</si>
  <si>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</si>
  <si>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</si>
  <si>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</si>
  <si>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</si>
  <si>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</si>
  <si>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13.2.1.0.</t>
  </si>
  <si>
    <t>Ieņēmumi no zemes īpašuma pārdošanas</t>
  </si>
  <si>
    <t>13.4.0.0.</t>
  </si>
  <si>
    <t>Ieņēmumi no pašvaldības kustāmā īpašuma un mantas realizācijas</t>
  </si>
  <si>
    <t>13.0.0.0.</t>
  </si>
  <si>
    <t>18.6.2.0.</t>
  </si>
  <si>
    <t>18.6.2.0</t>
  </si>
  <si>
    <t>Pārējās mērķdotācijas pašvaldībām no valsts budžeta(pedagogu algas)</t>
  </si>
  <si>
    <t>18.6.3.0.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</si>
  <si>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</si>
  <si>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</si>
  <si>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</si>
  <si>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</si>
  <si>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</si>
  <si>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</si>
  <si>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</si>
  <si>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</si>
  <si>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</si>
  <si>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</si>
  <si>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</si>
  <si>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</si>
  <si>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</si>
  <si>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</si>
  <si>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</si>
  <si>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</si>
  <si>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</si>
  <si>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</si>
  <si>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</si>
  <si>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</si>
  <si>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</si>
  <si>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</si>
  <si>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</si>
  <si>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</si>
  <si>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</si>
  <si>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</si>
  <si>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</si>
  <si>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Pārējie iepriekš neklasificētie ieņēmumi</t>
  </si>
  <si>
    <t>21.0.0.0.</t>
  </si>
  <si>
    <t>Naudas līdzekļu atlikums gada sākumā</t>
  </si>
  <si>
    <t>PAVISAM IEŅĒMUMI</t>
  </si>
  <si>
    <t>PAMATBUDŽETS - IZDEVUMI</t>
  </si>
  <si>
    <t>01.110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</si>
  <si>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</si>
  <si>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</si>
  <si>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</si>
  <si>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</si>
  <si>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</si>
  <si>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</si>
  <si>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</si>
  <si>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</si>
  <si>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</si>
  <si>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</si>
  <si>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</si>
  <si>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</si>
  <si>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</si>
  <si>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</si>
  <si>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</si>
  <si>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</si>
  <si>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</si>
  <si>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</si>
  <si>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</si>
  <si>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</si>
  <si>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</si>
  <si>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08.230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</si>
  <si>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</si>
  <si>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</si>
  <si>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</si>
  <si>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</si>
  <si>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</si>
  <si>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</si>
  <si>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</si>
  <si>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</si>
  <si>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</si>
  <si>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</si>
  <si>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</si>
  <si>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09.820</t>
  </si>
  <si>
    <t>09.810</t>
  </si>
  <si>
    <t>09.600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</si>
  <si>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</si>
  <si>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</si>
  <si>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</si>
  <si>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</si>
  <si>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</si>
  <si>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</si>
  <si>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</si>
  <si>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</si>
  <si>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</si>
  <si>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Līdzekļu atlikums gada beigās</t>
  </si>
  <si>
    <t>PAVISAM IZDEVUMI</t>
  </si>
  <si>
    <t>FINANSĒŠANA</t>
  </si>
  <si>
    <t>21.3.9.4.</t>
  </si>
  <si>
    <t>Ieņēmumi par komunālajiem pakalpojumiem</t>
  </si>
  <si>
    <t>3.pielikums</t>
  </si>
  <si>
    <t>Projekts - Deinstitucionalizācija</t>
  </si>
  <si>
    <t>Ieņēmumi kopā</t>
  </si>
  <si>
    <t>17.2.0.0.</t>
  </si>
  <si>
    <t>5.5.3.1.</t>
  </si>
  <si>
    <t>07.450</t>
  </si>
  <si>
    <t>Veselības veicināšana un slimību profilakse Ķekavas novadā</t>
  </si>
  <si>
    <t>Nacionālā veselības dienesta finansējums - Ambulance</t>
  </si>
  <si>
    <t>Projekts Izglītojamo kompetenču attīstība</t>
  </si>
  <si>
    <t>Iepriekšējā gada nesadalītais iedzīvotāju ienākuma nodoklis</t>
  </si>
  <si>
    <t>2021.plāns</t>
  </si>
  <si>
    <t xml:space="preserve">Skolu bibliotēku grāmatu iegāde, tautas kolektīvi </t>
  </si>
  <si>
    <t>Naudas sodi, ko uzliek par pārkāpumiem ceļu satiksmē</t>
  </si>
  <si>
    <t>10.1.5.4.</t>
  </si>
  <si>
    <t>Līdzfinansējums atbalstam bezdarba gadījumos</t>
  </si>
  <si>
    <t>Līdzfinansējums Deinstitucionalizācijai</t>
  </si>
  <si>
    <t>Līdzfinansējums Klientu apkalpošanas centram</t>
  </si>
  <si>
    <t>ES līdzfinasējums Sporta aģentūrai</t>
  </si>
  <si>
    <t>Saistības</t>
  </si>
  <si>
    <t>Saistības kopā</t>
  </si>
  <si>
    <t>Baložu vidusskolas piebūves būvniecība</t>
  </si>
  <si>
    <t xml:space="preserve">ES līdzfinansējums Veselības veicināšanai un profilaksei Ķekavas novadā </t>
  </si>
  <si>
    <t>ES līdzfinansējums izglītojamo individuālo kompetenču attīstībai</t>
  </si>
  <si>
    <t xml:space="preserve">Klientu apkalpošanas centra izveide </t>
  </si>
  <si>
    <t>Programma "Latvijas skolas soma"</t>
  </si>
  <si>
    <t>ES līdzfinansējums Pļavniekkalna pamatskolai</t>
  </si>
  <si>
    <t>Ķekavas vidussk. un Baložu vidussk. mācību vides uzlabošana</t>
  </si>
  <si>
    <t>Valsts finansējums - Sociālā dienesta pilotprojekts</t>
  </si>
  <si>
    <t>Programma Skolas soma</t>
  </si>
  <si>
    <t>Valsts dotācija autoceļiem</t>
  </si>
  <si>
    <t>VIDES AIZSARDZĪBA</t>
  </si>
  <si>
    <t>05.000</t>
  </si>
  <si>
    <t>05.600</t>
  </si>
  <si>
    <t>Vides aizsardzība - dabas resursu nodoklis</t>
  </si>
  <si>
    <t>Dotācija autoceļiem</t>
  </si>
  <si>
    <t>Projekts URBACT</t>
  </si>
  <si>
    <t>Kredīta pamatsummas atmaksa no dotācijas autoceļiem</t>
  </si>
  <si>
    <t>Skolu Jaunatnes dziesmu un deju svētki</t>
  </si>
  <si>
    <t>Kredīta pamatsummas atmaksa(pamatbudžets)</t>
  </si>
  <si>
    <t>Dabas resursu nodokļa konta atlikums gada sākumā</t>
  </si>
  <si>
    <t>Autoceļu dotācijas atlikums gada sākumā</t>
  </si>
  <si>
    <t>18.6.3.0</t>
  </si>
  <si>
    <t>Uzvaras prospekta un Jaunatnes ielas Baložos pārbūve</t>
  </si>
  <si>
    <t>5.5.0.0.</t>
  </si>
  <si>
    <t>Brīvpusdienas</t>
  </si>
  <si>
    <t>19.2.0.0.</t>
  </si>
  <si>
    <t>Transferti Baložu vidusskolas mācību vides uzlabošanai</t>
  </si>
  <si>
    <t>Valsts finansējums Baložu vidusskolas mācību vides uzlabošanai</t>
  </si>
  <si>
    <t>ES finansējums Uzvaras prosp. un Jaunatnes ielas pārbūvei Baložos</t>
  </si>
  <si>
    <t>ES finansējums deinstitucionalizācijas projektam</t>
  </si>
  <si>
    <t xml:space="preserve"> ES līdzfinasējums Proj.URBACT</t>
  </si>
  <si>
    <t>Ieņēmumi par projektu īstenošanu</t>
  </si>
  <si>
    <t>VESELĪBA</t>
  </si>
  <si>
    <t>12.2.3.0</t>
  </si>
  <si>
    <t>Zvejas licences</t>
  </si>
  <si>
    <t>01.812</t>
  </si>
  <si>
    <t>Mērķdotācija -Teritorijas plānošanas dokumentu izstrāde</t>
  </si>
  <si>
    <t>Mērķdotācija teritorijas attīstības plānošanas dokumentu projektu izstrādei</t>
  </si>
  <si>
    <t>Aizņēmums PII Ieviņa pārbūvei</t>
  </si>
  <si>
    <t>Saulgriežu ielas pārbūve Baložos 1.kārta</t>
  </si>
  <si>
    <t>Saiules ielas pārbūve Odukalnā Ķekavā</t>
  </si>
  <si>
    <t>Veloceliņa izbūve gar autoceļu V2 Ķekavā</t>
  </si>
  <si>
    <t>ES finansējums Soc.dienesta projektiem</t>
  </si>
  <si>
    <t>Uzvaras prospekta/jaunatnes ielas pārbūve (ES finans.projekts)</t>
  </si>
  <si>
    <t>Mērķdotācija kopīga jaunveid.novada admin.struktūras proj.izstrādei</t>
  </si>
  <si>
    <t>Mērķdotācija kopīga jaunveidojamā novada admin.struktūras proj.izstrādei</t>
  </si>
  <si>
    <t>04.900</t>
  </si>
  <si>
    <t>Projekts -Sabiedrībā balstītu pakalp.infrastrukt.izveide (Deinstitucionaliz.)</t>
  </si>
  <si>
    <t>ES līdzfinansējums projektam Pārrobežu sadarbība kapacitātes stiprināšanai</t>
  </si>
  <si>
    <t>Projekts Pārrobežu sadarbība kapacitātes stiprināšanai</t>
  </si>
  <si>
    <t>Aizņēmums Pļavniekkalna skolas moduļu piebūvei</t>
  </si>
  <si>
    <t>2021.apstiprināts</t>
  </si>
  <si>
    <t xml:space="preserve">Administratīvā pārvalde </t>
  </si>
  <si>
    <t xml:space="preserve">IT uzturēšana </t>
  </si>
  <si>
    <t xml:space="preserve">Finanšu pārvalde </t>
  </si>
  <si>
    <t xml:space="preserve">Deputātu, komiteju un komisiju darbs </t>
  </si>
  <si>
    <t xml:space="preserve">Īpašumu pārvalde </t>
  </si>
  <si>
    <t>Vēlēšanu komisija 2021</t>
  </si>
  <si>
    <t>Valsts finansējums Sociālās aprūpes centram (pabalsti)</t>
  </si>
  <si>
    <t>21.1.9.4</t>
  </si>
  <si>
    <t>Ieņēmumi no vadošā partnera grupas īstenotajiem ES projektiem</t>
  </si>
  <si>
    <t>21.3.9.5</t>
  </si>
  <si>
    <t>Saņemtie transferti no citām pašvaldībām</t>
  </si>
  <si>
    <t xml:space="preserve">Aizņēmums asfaltbetona seguma remontiem </t>
  </si>
  <si>
    <t xml:space="preserve">Ķekavas pagasta kultūras centrs </t>
  </si>
  <si>
    <t xml:space="preserve">Daugmales kultūras centrs </t>
  </si>
  <si>
    <t xml:space="preserve">Ķekavas vidusskola </t>
  </si>
  <si>
    <t xml:space="preserve">Pļavniekkalna sākumskola </t>
  </si>
  <si>
    <t xml:space="preserve">Baložu vidusskola </t>
  </si>
  <si>
    <t xml:space="preserve">Daugmales pamatskola </t>
  </si>
  <si>
    <t xml:space="preserve">PII "Ieviņa" </t>
  </si>
  <si>
    <t xml:space="preserve">PII "Zvaigznīte" </t>
  </si>
  <si>
    <t xml:space="preserve">PII "Avotiņš" </t>
  </si>
  <si>
    <t xml:space="preserve">PII "Bitīte" </t>
  </si>
  <si>
    <t xml:space="preserve">Ķekavas mākslas skola </t>
  </si>
  <si>
    <t xml:space="preserve">Ķekavas mūzikas skola </t>
  </si>
  <si>
    <t xml:space="preserve">Ķekavas sporta skola </t>
  </si>
  <si>
    <t xml:space="preserve">Sociālais dienests </t>
  </si>
  <si>
    <t xml:space="preserve">Sociālās aprūpes centrs </t>
  </si>
  <si>
    <t xml:space="preserve">Bāriņtiesa </t>
  </si>
  <si>
    <t xml:space="preserve">Izglītības, kultūras un sporta pārvalde </t>
  </si>
  <si>
    <t xml:space="preserve">Sporta aģentūra </t>
  </si>
  <si>
    <t xml:space="preserve">Ķekavas ambulance </t>
  </si>
  <si>
    <t>Mercendarbes muiža</t>
  </si>
  <si>
    <t>Bērnu pēcpusdienas centrs"Baltais ērglis"</t>
  </si>
  <si>
    <t>Baldones novada jauniešu centrs</t>
  </si>
  <si>
    <t>08.220</t>
  </si>
  <si>
    <t>Baldones muzejs</t>
  </si>
  <si>
    <t>Labklājības ministrijas finansētie asistenti (Baldone)</t>
  </si>
  <si>
    <t>Pilsētas un ceļu uzturēšanas dienests</t>
  </si>
  <si>
    <t>08.210</t>
  </si>
  <si>
    <t>Baldones novada bibliotēka</t>
  </si>
  <si>
    <t>Sociālās aprūpes centrs "Baldone"</t>
  </si>
  <si>
    <t>PII "Vāverīte"</t>
  </si>
  <si>
    <t>Baldones mākslas skola</t>
  </si>
  <si>
    <t>Baldones vidusskola</t>
  </si>
  <si>
    <t xml:space="preserve">Baldones Bāriņtiesa </t>
  </si>
  <si>
    <t xml:space="preserve"> Sociālais dienests (Baldone)</t>
  </si>
  <si>
    <t>Autoceļi Baldone</t>
  </si>
  <si>
    <t>J.Dūmiņa Baldones mūzikas skola</t>
  </si>
  <si>
    <t>Projekts Baldones vsk. stratēģiskā skolu apmaiņas partnerība (DAMD)</t>
  </si>
  <si>
    <t>Projekts Baldones vsk. stratēģiskā skolu apmaiņas partnerība (SNE)</t>
  </si>
  <si>
    <t>Projekts SA-DARBĪBA (Baldone)</t>
  </si>
  <si>
    <t>Projekts FIND YOUR VOICE (Baldone)</t>
  </si>
  <si>
    <t>Projekts PROTI UN DARI (Baldone)</t>
  </si>
  <si>
    <t>Projekts Sabiedriskie darbi (Baldone)</t>
  </si>
  <si>
    <t>Aizņēmums Sociālās aprūpes centra renovācijai Baldonē</t>
  </si>
  <si>
    <t>Statūtkapitāla palielināšana SIA BŪKS Baldone</t>
  </si>
  <si>
    <t>Attīstības nodaļa (Baldone)</t>
  </si>
  <si>
    <t>8.3.0.0.</t>
  </si>
  <si>
    <t>9.5.1.1.</t>
  </si>
  <si>
    <t>PN par domes izstrādāto oficiālo dokumentu un apliecinātu to kopiju saņemšanu</t>
  </si>
  <si>
    <t>9.5.1.9.</t>
  </si>
  <si>
    <t>PN pae simbolikas izmantošanu</t>
  </si>
  <si>
    <t>12.3.9.5</t>
  </si>
  <si>
    <t>Līgumsodi un procentu maksājumi par saistību neizpildi</t>
  </si>
  <si>
    <t>13.2.2.0</t>
  </si>
  <si>
    <t>Ieņēmumi no meža īpašuma pārdošanas</t>
  </si>
  <si>
    <t>13.5.0.0</t>
  </si>
  <si>
    <t>Projekts "Jauniešu centra projekti"</t>
  </si>
  <si>
    <t>17.0.0.0.</t>
  </si>
  <si>
    <t>Labklājības ministrijas asistentu pakalpojumu nodrošināš. (Baldone)</t>
  </si>
  <si>
    <t>Projekts "PuMPuRS"</t>
  </si>
  <si>
    <t>Pašvald.budžetā saņemtā valsts budžeta dotācija (brīvpusdienas)</t>
  </si>
  <si>
    <t>Naudas līdzekļu atlikums gada sākumā (Baldone)</t>
  </si>
  <si>
    <t>Baldones administrācija</t>
  </si>
  <si>
    <t>Teritoriju attīstība (Baldone)</t>
  </si>
  <si>
    <t>Ieņēmumi no pašvaldības īpašuma iznomāšanas</t>
  </si>
  <si>
    <t>Labklājības ministrijas mērķdotācija  krīzes pabalstam (Baldone)</t>
  </si>
  <si>
    <t>Mērķdotācija audžuģimenei no Labklājības min. finansējuma (Baldone)</t>
  </si>
  <si>
    <t>Atbalsta fonds vistrūcīgākajām personām (Baldone)</t>
  </si>
  <si>
    <t>Mērķdotācija maznodrošinātiem iedz.un asistentiem(soc.dienests Ķekava)</t>
  </si>
  <si>
    <t>Sporta komplekss (Baldone)</t>
  </si>
  <si>
    <t>Kultūras centrs "Baldone"</t>
  </si>
  <si>
    <t>Mākslinieciskās pašdarbības kolektīvu vadītāji</t>
  </si>
  <si>
    <t>18.6.4.0.</t>
  </si>
  <si>
    <t>Dotācija no PFIF</t>
  </si>
  <si>
    <t>03.600</t>
  </si>
  <si>
    <t>Sabiedriskā kārtība un drošība</t>
  </si>
  <si>
    <t>1.pielikums</t>
  </si>
  <si>
    <t>2.pielikums</t>
  </si>
  <si>
    <t>Klientu apkalpošanas centra izveide (Baldone)</t>
  </si>
  <si>
    <t>Izmaiņas</t>
  </si>
  <si>
    <t>2022.apstiprināts</t>
  </si>
  <si>
    <t>2022.plāns</t>
  </si>
  <si>
    <t>2023.plāns</t>
  </si>
  <si>
    <t>2023.apstiprināts</t>
  </si>
  <si>
    <t>Mērķdotācija ATR admin.izdevumu līdzfinansēšanai</t>
  </si>
  <si>
    <t>Jaunā Bāriņtiesa</t>
  </si>
  <si>
    <t>Valsts mērķdotācija atbalsts bērnu un jauniešu nometņu organizēšanai</t>
  </si>
  <si>
    <t>21.3.8.3.</t>
  </si>
  <si>
    <t>Ieņēmumi no kustāmā īpašuma iznomāšanas</t>
  </si>
  <si>
    <t>21.4.9.0</t>
  </si>
  <si>
    <t>Aizņēmums veloceliņa būvniecībai gar A7 (posmā Annužas)</t>
  </si>
  <si>
    <t xml:space="preserve">Aizņēmums veloceliņa būvniecībai gar A7 </t>
  </si>
  <si>
    <t>Mērķdotācija par interneta pilnveidošanas izdevumu apmaksu</t>
  </si>
  <si>
    <t>21.1.9.2</t>
  </si>
  <si>
    <t>Ieņēmumi no citu valstu finanšu palīdzības programmas īstenošanas</t>
  </si>
  <si>
    <t>Projekts Erasmus + Guidance&amp; Digital tools and method</t>
  </si>
  <si>
    <t>09.910</t>
  </si>
  <si>
    <t>Projekts Karjeras atbalsts visp. un profes. izglīt. iestādēs</t>
  </si>
  <si>
    <t>Projekts "Karjeras atbalsts vispār. un profes. izglīt. iestādēs</t>
  </si>
  <si>
    <t>Baldones pašvaldības konta atlikuma pārgrāmatošana uz 01.07.2021</t>
  </si>
  <si>
    <t>Līdzekļu atlikums gada beigās (projekta  atlikums)</t>
  </si>
  <si>
    <t>9.2.9.3</t>
  </si>
  <si>
    <t>Valsts nodeva par zemes dzīļu izmantošanas licenci</t>
  </si>
  <si>
    <t xml:space="preserve">Projekts Pumpurs </t>
  </si>
  <si>
    <t>Baldones policija (1.pusgads)</t>
  </si>
  <si>
    <t>Mērķdotācija no VARAM LNG par vakcinācijas punkta izdevumiem</t>
  </si>
  <si>
    <t>LM mērķdotācija par individāl.aizsarglīdzekļiem Soc.aprūpes centram</t>
  </si>
  <si>
    <t>21.3.9.7.</t>
  </si>
  <si>
    <t>Atlīdzība no apdrošināšanas sabiedrības par bojātu nekust/kust..īpašumu</t>
  </si>
  <si>
    <t>Atbalsts priekšlaic.mācību pārtraukš. Samazin. PUMPURS - Covid līdzekļi</t>
  </si>
  <si>
    <t>Projekts - Atbalsts priekšl.māc.pārtraukš.samazin.PUMPURS Covid līdzekļi</t>
  </si>
  <si>
    <t>Projekts "PuMPuRS" jaunatnes iniciatīvu 2021.g. konkursa projektiem</t>
  </si>
  <si>
    <t>ZIEDOJUMU IEŅĒMUMI</t>
  </si>
  <si>
    <t>23.4.1.0.</t>
  </si>
  <si>
    <t>Saņemtie ziedojumi no juridiskām personām</t>
  </si>
  <si>
    <t>23.4.2.0.</t>
  </si>
  <si>
    <t>Saņemtie ziedojumi natūrā</t>
  </si>
  <si>
    <t>23.5.1.0.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</si>
  <si>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</si>
  <si>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</si>
  <si>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</si>
  <si>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</si>
  <si>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</si>
  <si>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Izglītība</t>
  </si>
  <si>
    <t>Sociālā aizsardzība</t>
  </si>
  <si>
    <t>KOPĀ  IZDEVUMI</t>
  </si>
  <si>
    <t>J.Žilko</t>
  </si>
  <si>
    <t>\Administratīvā struktūrvienība\ Ķekavas novada pašvaldība 2021</t>
  </si>
  <si>
    <t>\Reģ.nr.\ 90000048491</t>
  </si>
  <si>
    <t>\Budžeta veids\ Ziedojumi</t>
  </si>
  <si>
    <t>\Programmas nosaukums\ Iestādes darbības nodrošināšana (01)</t>
  </si>
  <si>
    <t>\\ KOPSAVILKUMS</t>
  </si>
  <si>
    <t>Rādītāju nosaukumi</t>
  </si>
  <si>
    <t>Budžeta kategoriju kodi</t>
  </si>
  <si>
    <t>Apstiprināts 2021. gadam</t>
  </si>
  <si>
    <t>Grozījumi (+/-)</t>
  </si>
  <si>
    <t>Precizētais 2021. gada budžets</t>
  </si>
  <si>
    <t>EUR</t>
  </si>
  <si>
    <t>II IZDEVUMI - kopā</t>
  </si>
  <si>
    <t/>
  </si>
  <si>
    <t>1</t>
  </si>
  <si>
    <t>2</t>
  </si>
  <si>
    <t>3</t>
  </si>
  <si>
    <t>4</t>
  </si>
  <si>
    <t>5</t>
  </si>
  <si>
    <t>Preces un pakalpojumi</t>
  </si>
  <si>
    <t>2000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</si>
  <si>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</si>
  <si>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</si>
  <si>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</si>
  <si>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</si>
  <si>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>Pamatkapitāla veidošana</t>
  </si>
  <si>
    <t>5000</t>
  </si>
  <si>
    <t xml:space="preserve">  Pamatlīdzekļi, ieguldījuma īpašumi un bioloģiskie aktīvi</t>
  </si>
  <si>
    <t xml:space="preserve">  5200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</si>
  <si>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</si>
  <si>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</si>
  <si>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</si>
  <si>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</si>
  <si>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</si>
  <si>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</si>
  <si>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</si>
  <si>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\Budžeta veids\ Pamatbudžets</t>
  </si>
  <si>
    <t>\Funkcionālās kategorijas klasifikācija\ Vispārējie valdības dienesti (01.000)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</si>
  <si>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</si>
  <si>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</si>
  <si>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</si>
  <si>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</si>
  <si>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</si>
  <si>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</si>
  <si>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 xml:space="preserve">  Mācību, darba un dienesta komandējumi, darba braucieni</t>
  </si>
  <si>
    <t xml:space="preserve">  2100</t>
  </si>
  <si>
    <t xml:space="preserve">  Budžeta iestāžu nodokļu, nodevu un sankciju maksājumi</t>
  </si>
  <si>
    <t xml:space="preserve">  2500</t>
  </si>
  <si>
    <t>Procentu izdevumi</t>
  </si>
  <si>
    <t>4000</t>
  </si>
  <si>
    <t xml:space="preserve">  Pārējie procentu maksājumi</t>
  </si>
  <si>
    <t xml:space="preserve">  4300</t>
  </si>
  <si>
    <t xml:space="preserve">  Nemateriālie ieguldījumi</t>
  </si>
  <si>
    <t xml:space="preserve">  5100</t>
  </si>
  <si>
    <t>Sociāla rakstura maksājumi un kompensācijas</t>
  </si>
  <si>
    <t>6000</t>
  </si>
  <si>
    <t xml:space="preserve">  Kompensācijas, kuras izmaksā personām, pamatojoties uz Latvijas tiesu, Eiropas Savienības Tiesas, Eiropas Cilvēktiesību tiesas nolēmumiem</t>
  </si>
  <si>
    <t xml:space="preserve">  6500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</si>
  <si>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</si>
  <si>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</si>
  <si>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</si>
  <si>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</si>
  <si>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\Funkcionālās kategorijas klasifikācija\ Sabiedriskā kārtība un drošība (03.000)</t>
  </si>
  <si>
    <t>\Finansējuma avots\ Pašvaldības finansējums (01)</t>
  </si>
  <si>
    <t xml:space="preserve">Attīstības un būvniecības  pārvalde </t>
  </si>
  <si>
    <t>\Funkcionālās kategorijas klasifikācija\ Ekonomiskā darbība (04.000)</t>
  </si>
  <si>
    <t>3000</t>
  </si>
  <si>
    <t xml:space="preserve">  Subsīdijas un dotācijas komersantiem, biedrībām, nodibinājumiem un fiziskām personām</t>
  </si>
  <si>
    <t xml:space="preserve">  3200</t>
  </si>
  <si>
    <t>\Uzskaites dimensija\ Vides aizsardzība- DRN (251)</t>
  </si>
  <si>
    <t xml:space="preserve">  Pārējie klasifikācijā neminētie maksājumi iedzīvotājiem natūrā un kompensācijas</t>
  </si>
  <si>
    <t xml:space="preserve">  6400</t>
  </si>
  <si>
    <t>\Funkcionālās kategorijas klasifikācija\ Veselība (07.000)</t>
  </si>
  <si>
    <t>\Funkcionālās kategorijas klasifikācija\ Teritoriju un mājokļu apsaimniekošana (06.000)</t>
  </si>
  <si>
    <t>\Funkcionālās kategorijas klasifikācija\ Atpūta, kultūra un reliģija (08.000)</t>
  </si>
  <si>
    <t xml:space="preserve">  Izdevumi periodikas iegādei bibliotēku krājumiem</t>
  </si>
  <si>
    <t xml:space="preserve">  2400</t>
  </si>
  <si>
    <t>Baldones  sākumskola</t>
  </si>
  <si>
    <t xml:space="preserve">    Pieprasījuma noguldījumu atlikums perioda beigās</t>
  </si>
  <si>
    <t xml:space="preserve">    F22010000 PB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</si>
  <si>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</si>
  <si>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</si>
  <si>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</si>
  <si>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</si>
  <si>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 xml:space="preserve">  Akcijas un cita līdzdalība komersantu pašu kapitālā, neskaitot kopieguldījumu fondu akcijas, un ieguldījumi starptautisko organizāciju kapitālā</t>
  </si>
  <si>
    <t xml:space="preserve">  F55010000</t>
  </si>
  <si>
    <t xml:space="preserve">    Kapitāla daļu iegāde līdzdalībai radniecīgo komersantu kapitālā, kas nav akcijas</t>
  </si>
  <si>
    <t xml:space="preserve">      F55010013</t>
  </si>
  <si>
    <t>\Funkcionālās kategorijas klasifikācija\ Izglītība (09.000)</t>
  </si>
  <si>
    <t xml:space="preserve">  Procentu maksājumi iekšzemes kredītiestādēm</t>
  </si>
  <si>
    <t xml:space="preserve">  4200</t>
  </si>
  <si>
    <t xml:space="preserve">  Pensijas un sociālie pabalsti naudā</t>
  </si>
  <si>
    <t xml:space="preserve">  6200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</si>
  <si>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</si>
  <si>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</si>
  <si>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</si>
  <si>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</si>
  <si>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>4.pielikums</t>
  </si>
  <si>
    <t>\Funkcionālās kategorijas klasifikācija\ Sociālā aizsardzība (10.000)</t>
  </si>
  <si>
    <t xml:space="preserve">  Sociālie pabalsti natūrā</t>
  </si>
  <si>
    <t xml:space="preserve">  6300</t>
  </si>
  <si>
    <t>Ķekavas novada domes 2021.gada 29.jūlija</t>
  </si>
  <si>
    <t>saistošajiem noteikumiem Nr.18/2021</t>
  </si>
  <si>
    <t>Ķekavas novada domes 2021.gada 22.decembra</t>
  </si>
  <si>
    <t>saistošajiem noteikumiem Nr.54/2021</t>
  </si>
  <si>
    <t xml:space="preserve">Domes priekšsēdētāja:              (PARAKSTS*) </t>
  </si>
  <si>
    <t>5.pielikums</t>
  </si>
  <si>
    <t xml:space="preserve">*ŠIS  DOKUMENTS  IR  ELEKTRONISKI  PARAKSTĪTS  AR  DROŠU </t>
  </si>
  <si>
    <t>ELEKTRONISKO  PARAKSTU  UN  SATUR  LAIKA  ZĪMOGU.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</si>
</sst>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f6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0" borderId="0" applyNumberFormat="0" applyBorder="0" applyAlignment="0" applyProtection="0"/>
    <xf numFmtId="0" fontId="41" fillId="14" borderId="0" applyNumberFormat="0" applyBorder="0" applyAlignment="0" applyProtection="0"/>
    <xf numFmtId="0" fontId="0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7" borderId="1" applyNumberFormat="0" applyAlignment="0" applyProtection="0"/>
    <xf numFmtId="0" fontId="51" fillId="0" borderId="6" applyNumberFormat="0" applyFill="0" applyAlignment="0" applyProtection="0"/>
    <xf numFmtId="0" fontId="52" fillId="38" borderId="0" applyNumberFormat="0" applyBorder="0" applyAlignment="0" applyProtection="0"/>
    <xf numFmtId="0" fontId="53" fillId="38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54" fillId="34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18" borderId="10" xfId="0" applyFont="1" applyFill="1" applyBorder="1" applyAlignment="1">
      <alignment horizontal="left"/>
    </xf>
    <xf numFmtId="0" fontId="4" fillId="18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3" fontId="4" fillId="18" borderId="10" xfId="0" applyNumberFormat="1" applyFont="1" applyFill="1" applyBorder="1" applyAlignment="1">
      <alignment horizontal="right" vertical="center"/>
    </xf>
    <xf numFmtId="3" fontId="9" fillId="18" borderId="10" xfId="0" applyNumberFormat="1" applyFont="1" applyFill="1" applyBorder="1" applyAlignment="1">
      <alignment/>
    </xf>
    <xf numFmtId="49" fontId="4" fillId="18" borderId="10" xfId="0" applyNumberFormat="1" applyFont="1" applyFill="1" applyBorder="1" applyAlignment="1">
      <alignment horizontal="left"/>
    </xf>
    <xf numFmtId="49" fontId="6" fillId="40" borderId="10" xfId="0" applyNumberFormat="1" applyFont="1" applyFill="1" applyBorder="1" applyAlignment="1">
      <alignment horizontal="left"/>
    </xf>
    <xf numFmtId="0" fontId="6" fillId="40" borderId="10" xfId="0" applyFont="1" applyFill="1" applyBorder="1" applyAlignment="1">
      <alignment/>
    </xf>
    <xf numFmtId="0" fontId="6" fillId="40" borderId="10" xfId="0" applyFont="1" applyFill="1" applyBorder="1" applyAlignment="1">
      <alignment horizontal="left"/>
    </xf>
    <xf numFmtId="0" fontId="5" fillId="18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86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3" fontId="4" fillId="18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/>
    </xf>
    <xf numFmtId="3" fontId="4" fillId="18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18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ill="1" applyAlignment="1">
      <alignment/>
    </xf>
    <xf numFmtId="49" fontId="6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9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3" fontId="6" fillId="4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4" fillId="18" borderId="15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59" fillId="0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3" fontId="6" fillId="0" borderId="10" xfId="71" applyNumberFormat="1" applyFont="1" applyBorder="1" applyAlignment="1">
      <alignment vertical="center"/>
      <protection/>
    </xf>
    <xf numFmtId="0" fontId="6" fillId="0" borderId="16" xfId="0" applyFont="1" applyBorder="1" applyAlignment="1">
      <alignment/>
    </xf>
    <xf numFmtId="0" fontId="59" fillId="0" borderId="0" xfId="0" applyFont="1" applyAlignment="1">
      <alignment horizontal="right"/>
    </xf>
    <xf numFmtId="3" fontId="7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18" borderId="10" xfId="0" applyFont="1" applyFill="1" applyBorder="1" applyAlignment="1">
      <alignment horizontal="left"/>
    </xf>
    <xf numFmtId="0" fontId="6" fillId="18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left" wrapText="1"/>
    </xf>
    <xf numFmtId="2" fontId="14" fillId="0" borderId="17" xfId="0" applyNumberFormat="1" applyFont="1" applyBorder="1" applyAlignment="1">
      <alignment horizontal="right" wrapText="1"/>
    </xf>
    <xf numFmtId="0" fontId="17" fillId="0" borderId="17" xfId="0" applyFont="1" applyBorder="1" applyAlignment="1">
      <alignment horizontal="center" wrapText="1"/>
    </xf>
    <xf numFmtId="2" fontId="16" fillId="0" borderId="17" xfId="0" applyNumberFormat="1" applyFont="1" applyBorder="1" applyAlignment="1">
      <alignment horizontal="right" wrapText="1"/>
    </xf>
    <xf numFmtId="0" fontId="18" fillId="0" borderId="17" xfId="0" applyFont="1" applyBorder="1" applyAlignment="1">
      <alignment horizontal="left" wrapText="1"/>
    </xf>
    <xf numFmtId="2" fontId="18" fillId="0" borderId="17" xfId="0" applyNumberFormat="1" applyFont="1" applyBorder="1" applyAlignment="1">
      <alignment horizontal="right" wrapText="1"/>
    </xf>
    <xf numFmtId="0" fontId="16" fillId="0" borderId="17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/>
    </xf>
    <xf numFmtId="0" fontId="9" fillId="18" borderId="17" xfId="0" applyFont="1" applyFill="1" applyBorder="1" applyAlignment="1">
      <alignment horizontal="left" wrapText="1"/>
    </xf>
    <xf numFmtId="2" fontId="9" fillId="18" borderId="17" xfId="0" applyNumberFormat="1" applyFont="1" applyFill="1" applyBorder="1" applyAlignment="1">
      <alignment horizontal="right" wrapText="1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4" fillId="18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18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18" borderId="17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2" fontId="9" fillId="18" borderId="17" xfId="0" applyNumberFormat="1" applyFont="1" applyFill="1" applyBorder="1" applyAlignment="1" applyProtection="1">
      <alignment horizontal="right" wrapText="1"/>
      <protection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" fontId="18" fillId="18" borderId="17" xfId="0" applyNumberFormat="1" applyFont="1" applyFill="1" applyBorder="1" applyAlignment="1">
      <alignment horizontal="right" wrapText="1"/>
    </xf>
    <xf numFmtId="2" fontId="16" fillId="18" borderId="17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8" fillId="18" borderId="17" xfId="0" applyFont="1" applyFill="1" applyBorder="1" applyAlignment="1">
      <alignment horizontal="left" wrapText="1"/>
    </xf>
    <xf numFmtId="0" fontId="0" fillId="0" borderId="0" xfId="0" applyAlignment="1">
      <alignment/>
    </xf>
    <xf numFmtId="0" fontId="16" fillId="0" borderId="17" xfId="0" applyNumberFormat="1" applyFont="1" applyFill="1" applyBorder="1" applyAlignment="1" applyProtection="1">
      <alignment horizontal="center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2" fontId="14" fillId="0" borderId="17" xfId="0" applyNumberFormat="1" applyFont="1" applyFill="1" applyBorder="1" applyAlignment="1" applyProtection="1">
      <alignment horizontal="right"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2" fontId="18" fillId="0" borderId="17" xfId="0" applyNumberFormat="1" applyFont="1" applyFill="1" applyBorder="1" applyAlignment="1" applyProtection="1">
      <alignment horizontal="right" wrapText="1"/>
      <protection/>
    </xf>
    <xf numFmtId="0" fontId="16" fillId="18" borderId="17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2" fontId="14" fillId="0" borderId="17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7" fillId="0" borderId="19" xfId="0" applyNumberFormat="1" applyFont="1" applyFill="1" applyBorder="1" applyAlignment="1" applyProtection="1">
      <alignment horizont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wrapText="1"/>
      <protection/>
    </xf>
    <xf numFmtId="0" fontId="9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0" fillId="0" borderId="0" xfId="0" applyFont="1" applyAlignment="1">
      <alignment horizont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rmal 3" xfId="70"/>
    <cellStyle name="Normal 4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workbookViewId="0" topLeftCell="A274">
      <selection activeCell="B275" sqref="B275:C275"/>
    </sheetView>
  </sheetViews>
  <sheetFormatPr defaultColWidth="9.140625" defaultRowHeight="15"/>
  <cols>
    <col min="1" max="1" width="8.00390625" style="26" customWidth="1"/>
    <col min="2" max="2" width="53.57421875" style="26" customWidth="1"/>
    <col min="3" max="3" width="18.8515625" style="26" customWidth="1"/>
    <col min="4" max="5" width="17.421875" style="26" customWidth="1"/>
    <col min="6" max="6" width="16.421875" style="26" customWidth="1"/>
    <col min="7" max="7" width="18.421875" style="26" customWidth="1"/>
    <col min="8" max="8" width="20.421875" style="26" customWidth="1"/>
    <col min="9" max="9" width="15.421875" style="26" customWidth="1"/>
    <col min="10" max="10" width="13.421875" style="26" customWidth="1"/>
    <col min="11" max="11" width="15.57421875" style="26" customWidth="1"/>
    <col min="12" max="13" width="9.8515625" style="26" bestFit="1" customWidth="1"/>
    <col min="14" max="16384" width="9.140625" style="26" customWidth="1"/>
  </cols>
  <sheetData>
    <row r="1" spans="1:11" ht="15">
      <c r="A1" s="149" t="s">
        <v>323</v>
      </c>
      <c r="B1" s="134"/>
      <c r="D1" s="27"/>
      <c r="E1" s="47"/>
      <c r="J1" s="27"/>
      <c r="K1" s="47"/>
    </row>
    <row r="2" spans="1:11" s="134" customFormat="1" ht="15">
      <c r="A2" s="150" t="s">
        <v>476</v>
      </c>
      <c r="D2" s="27"/>
      <c r="E2" s="47"/>
      <c r="J2" s="27"/>
      <c r="K2" s="47"/>
    </row>
    <row r="3" spans="1:11" s="134" customFormat="1" ht="15">
      <c r="A3" s="150" t="s">
        <v>477</v>
      </c>
      <c r="D3" s="27"/>
      <c r="E3" s="47"/>
      <c r="J3" s="27"/>
      <c r="K3" s="47"/>
    </row>
    <row r="4" spans="1:11" s="134" customFormat="1" ht="14.25">
      <c r="A4" s="151"/>
      <c r="D4" s="27"/>
      <c r="E4" s="47"/>
      <c r="J4" s="27"/>
      <c r="K4" s="47"/>
    </row>
    <row r="5" spans="1:11" s="134" customFormat="1" ht="14.25">
      <c r="A5" s="152" t="s">
        <v>323</v>
      </c>
      <c r="D5" s="27"/>
      <c r="E5" s="47"/>
      <c r="J5" s="27"/>
      <c r="K5" s="47"/>
    </row>
    <row r="6" spans="1:11" s="134" customFormat="1" ht="14.25">
      <c r="A6" s="153" t="s">
        <v>474</v>
      </c>
      <c r="D6" s="27"/>
      <c r="E6" s="47"/>
      <c r="J6" s="27"/>
      <c r="K6" s="47"/>
    </row>
    <row r="7" spans="1:11" s="134" customFormat="1" ht="14.25">
      <c r="A7" s="153" t="s">
        <v>475</v>
      </c>
      <c r="D7" s="27"/>
      <c r="E7" s="47"/>
      <c r="J7" s="27"/>
      <c r="K7" s="47"/>
    </row>
    <row r="8" spans="1:11" ht="14.25">
      <c r="A8" s="153"/>
      <c r="B8" s="134"/>
      <c r="D8" s="51"/>
      <c r="E8" s="51"/>
      <c r="J8" s="74"/>
      <c r="K8" s="74"/>
    </row>
    <row r="9" spans="1:11" ht="15">
      <c r="A9" s="153"/>
      <c r="B9" s="154" t="s">
        <v>15</v>
      </c>
      <c r="D9" s="29"/>
      <c r="E9" s="51"/>
      <c r="J9" s="29"/>
      <c r="K9" s="74"/>
    </row>
    <row r="10" spans="1:11" ht="14.25">
      <c r="A10" s="20" t="s">
        <v>16</v>
      </c>
      <c r="B10" s="20" t="s">
        <v>17</v>
      </c>
      <c r="C10" s="56" t="s">
        <v>235</v>
      </c>
      <c r="D10" s="71" t="s">
        <v>326</v>
      </c>
      <c r="E10" s="71" t="s">
        <v>235</v>
      </c>
      <c r="F10" s="56" t="s">
        <v>328</v>
      </c>
      <c r="G10" s="71" t="s">
        <v>326</v>
      </c>
      <c r="H10" s="71" t="s">
        <v>327</v>
      </c>
      <c r="I10" s="56" t="s">
        <v>329</v>
      </c>
      <c r="J10" s="71" t="s">
        <v>326</v>
      </c>
      <c r="K10" s="71" t="s">
        <v>330</v>
      </c>
    </row>
    <row r="11" spans="1:11" ht="14.25">
      <c r="A11" s="7" t="s">
        <v>18</v>
      </c>
      <c r="B11" s="8" t="s">
        <v>19</v>
      </c>
      <c r="C11" s="31">
        <v>28851754</v>
      </c>
      <c r="D11" s="31">
        <v>0</v>
      </c>
      <c r="E11" s="31">
        <f>SUM(C11:D11)</f>
        <v>28851754</v>
      </c>
      <c r="F11" s="31">
        <v>28851754</v>
      </c>
      <c r="G11" s="31">
        <v>0</v>
      </c>
      <c r="H11" s="31">
        <v>28851754</v>
      </c>
      <c r="I11" s="31">
        <v>30710005</v>
      </c>
      <c r="J11" s="31">
        <v>0</v>
      </c>
      <c r="K11" s="31">
        <f>SUM(I11:J11)</f>
        <v>30710005</v>
      </c>
    </row>
    <row r="12" spans="1:11" ht="14.25">
      <c r="A12" s="7" t="s">
        <v>20</v>
      </c>
      <c r="B12" s="8" t="s">
        <v>173</v>
      </c>
      <c r="C12" s="31">
        <v>0</v>
      </c>
      <c r="D12" s="31">
        <v>0</v>
      </c>
      <c r="E12" s="31">
        <f>SUM(C12:D12)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14.25">
      <c r="A13" s="10" t="s">
        <v>21</v>
      </c>
      <c r="B13" s="11" t="s">
        <v>22</v>
      </c>
      <c r="C13" s="32">
        <v>28851754</v>
      </c>
      <c r="D13" s="32">
        <f aca="true" t="shared" si="0" ref="D13:K13">SUM(D11:D12)</f>
        <v>0</v>
      </c>
      <c r="E13" s="32">
        <f t="shared" si="0"/>
        <v>28851754</v>
      </c>
      <c r="F13" s="32">
        <f t="shared" si="0"/>
        <v>28851754</v>
      </c>
      <c r="G13" s="32">
        <f t="shared" si="0"/>
        <v>0</v>
      </c>
      <c r="H13" s="32">
        <f t="shared" si="0"/>
        <v>28851754</v>
      </c>
      <c r="I13" s="32">
        <f t="shared" si="0"/>
        <v>30710005</v>
      </c>
      <c r="J13" s="32">
        <f t="shared" si="0"/>
        <v>0</v>
      </c>
      <c r="K13" s="32">
        <f t="shared" si="0"/>
        <v>30710005</v>
      </c>
    </row>
    <row r="14" spans="1:11" ht="14.25">
      <c r="A14" s="12" t="s">
        <v>23</v>
      </c>
      <c r="B14" s="8" t="s">
        <v>24</v>
      </c>
      <c r="C14" s="31">
        <v>1644301</v>
      </c>
      <c r="D14" s="31">
        <v>25000</v>
      </c>
      <c r="E14" s="31">
        <f>SUM(C14:D14)</f>
        <v>1669301</v>
      </c>
      <c r="F14" s="31">
        <v>1693710</v>
      </c>
      <c r="G14" s="31">
        <v>0</v>
      </c>
      <c r="H14" s="31">
        <f>SUM(F14:G14)</f>
        <v>1693710</v>
      </c>
      <c r="I14" s="31">
        <v>1700100</v>
      </c>
      <c r="J14" s="31">
        <v>0</v>
      </c>
      <c r="K14" s="31">
        <f>SUM(I14:J14)</f>
        <v>1700100</v>
      </c>
    </row>
    <row r="15" spans="1:11" ht="14.25">
      <c r="A15" s="12" t="s">
        <v>25</v>
      </c>
      <c r="B15" s="8" t="s">
        <v>26</v>
      </c>
      <c r="C15" s="31">
        <v>215500</v>
      </c>
      <c r="D15" s="31">
        <v>9000</v>
      </c>
      <c r="E15" s="31">
        <f>SUM(C15:D15)</f>
        <v>224500</v>
      </c>
      <c r="F15" s="31">
        <v>195500</v>
      </c>
      <c r="G15" s="31">
        <v>0</v>
      </c>
      <c r="H15" s="31">
        <f>SUM(F15:G15)</f>
        <v>195500</v>
      </c>
      <c r="I15" s="31">
        <v>215500</v>
      </c>
      <c r="J15" s="31">
        <v>0</v>
      </c>
      <c r="K15" s="31">
        <f>SUM(I15:J15)</f>
        <v>215500</v>
      </c>
    </row>
    <row r="16" spans="1:12" ht="14.25">
      <c r="A16" s="10" t="s">
        <v>27</v>
      </c>
      <c r="B16" s="11" t="s">
        <v>0</v>
      </c>
      <c r="C16" s="13">
        <v>1859801</v>
      </c>
      <c r="D16" s="13">
        <f aca="true" t="shared" si="1" ref="D16:K16">SUM(D14:D15)</f>
        <v>34000</v>
      </c>
      <c r="E16" s="13">
        <f t="shared" si="1"/>
        <v>1893801</v>
      </c>
      <c r="F16" s="13">
        <f t="shared" si="1"/>
        <v>1889210</v>
      </c>
      <c r="G16" s="13">
        <f t="shared" si="1"/>
        <v>0</v>
      </c>
      <c r="H16" s="13">
        <f t="shared" si="1"/>
        <v>1889210</v>
      </c>
      <c r="I16" s="13">
        <f t="shared" si="1"/>
        <v>1915600</v>
      </c>
      <c r="J16" s="13">
        <f t="shared" si="1"/>
        <v>0</v>
      </c>
      <c r="K16" s="13">
        <f t="shared" si="1"/>
        <v>1915600</v>
      </c>
      <c r="L16" s="28"/>
    </row>
    <row r="17" spans="1:11" ht="14.25">
      <c r="A17" s="12" t="s">
        <v>28</v>
      </c>
      <c r="B17" s="8" t="s">
        <v>29</v>
      </c>
      <c r="C17" s="31">
        <v>963790</v>
      </c>
      <c r="D17" s="31">
        <v>43000</v>
      </c>
      <c r="E17" s="31">
        <f>SUM(C17:D17)</f>
        <v>1006790</v>
      </c>
      <c r="F17" s="31">
        <v>973790</v>
      </c>
      <c r="G17" s="31">
        <v>0</v>
      </c>
      <c r="H17" s="31">
        <v>973790</v>
      </c>
      <c r="I17" s="31">
        <v>973790</v>
      </c>
      <c r="J17" s="31">
        <v>0</v>
      </c>
      <c r="K17" s="31">
        <f>SUM(I17:J17)</f>
        <v>973790</v>
      </c>
    </row>
    <row r="18" spans="1:11" ht="14.25">
      <c r="A18" s="12" t="s">
        <v>30</v>
      </c>
      <c r="B18" s="8" t="s">
        <v>31</v>
      </c>
      <c r="C18" s="31">
        <v>91000</v>
      </c>
      <c r="D18" s="31">
        <v>0</v>
      </c>
      <c r="E18" s="31">
        <f>SUM(C18:D18)</f>
        <v>91000</v>
      </c>
      <c r="F18" s="31">
        <v>51000</v>
      </c>
      <c r="G18" s="31">
        <v>0</v>
      </c>
      <c r="H18" s="31">
        <v>51000</v>
      </c>
      <c r="I18" s="31">
        <v>91000</v>
      </c>
      <c r="J18" s="31">
        <v>0</v>
      </c>
      <c r="K18" s="31">
        <f>SUM(I18:J18)</f>
        <v>91000</v>
      </c>
    </row>
    <row r="19" spans="1:11" ht="14.25">
      <c r="A19" s="10" t="s">
        <v>32</v>
      </c>
      <c r="B19" s="11" t="s">
        <v>0</v>
      </c>
      <c r="C19" s="13">
        <v>1054790</v>
      </c>
      <c r="D19" s="13">
        <f aca="true" t="shared" si="2" ref="D19:K19">SUM(D17:D18)</f>
        <v>43000</v>
      </c>
      <c r="E19" s="13">
        <f t="shared" si="2"/>
        <v>1097790</v>
      </c>
      <c r="F19" s="13">
        <f t="shared" si="2"/>
        <v>1024790</v>
      </c>
      <c r="G19" s="13">
        <f t="shared" si="2"/>
        <v>0</v>
      </c>
      <c r="H19" s="13">
        <f t="shared" si="2"/>
        <v>1024790</v>
      </c>
      <c r="I19" s="13">
        <f t="shared" si="2"/>
        <v>1064790</v>
      </c>
      <c r="J19" s="13">
        <f t="shared" si="2"/>
        <v>0</v>
      </c>
      <c r="K19" s="13">
        <f t="shared" si="2"/>
        <v>1064790</v>
      </c>
    </row>
    <row r="20" spans="1:11" ht="14.25">
      <c r="A20" s="12" t="s">
        <v>33</v>
      </c>
      <c r="B20" s="8" t="s">
        <v>34</v>
      </c>
      <c r="C20" s="31">
        <v>620612</v>
      </c>
      <c r="D20" s="31">
        <v>6000</v>
      </c>
      <c r="E20" s="31">
        <f>SUM(C20:D20)</f>
        <v>626612</v>
      </c>
      <c r="F20" s="31">
        <v>647424</v>
      </c>
      <c r="G20" s="31">
        <v>0</v>
      </c>
      <c r="H20" s="31">
        <f>SUM(F20:G20)</f>
        <v>647424</v>
      </c>
      <c r="I20" s="31">
        <v>647787</v>
      </c>
      <c r="J20" s="31">
        <v>0</v>
      </c>
      <c r="K20" s="31">
        <f>SUM(I20:J20)</f>
        <v>647787</v>
      </c>
    </row>
    <row r="21" spans="1:11" ht="14.25">
      <c r="A21" s="12" t="s">
        <v>35</v>
      </c>
      <c r="B21" s="8" t="s">
        <v>36</v>
      </c>
      <c r="C21" s="31">
        <v>72000</v>
      </c>
      <c r="D21" s="31">
        <v>3309</v>
      </c>
      <c r="E21" s="31">
        <f>SUM(C21:D21)</f>
        <v>75309</v>
      </c>
      <c r="F21" s="31">
        <v>77000</v>
      </c>
      <c r="G21" s="31">
        <v>0</v>
      </c>
      <c r="H21" s="31">
        <f>SUM(F21:G21)</f>
        <v>77000</v>
      </c>
      <c r="I21" s="31">
        <v>77000</v>
      </c>
      <c r="J21" s="31">
        <v>0</v>
      </c>
      <c r="K21" s="31">
        <f>SUM(I21:J21)</f>
        <v>77000</v>
      </c>
    </row>
    <row r="22" spans="1:11" ht="14.25">
      <c r="A22" s="10" t="s">
        <v>37</v>
      </c>
      <c r="B22" s="11" t="s">
        <v>38</v>
      </c>
      <c r="C22" s="13">
        <v>692612</v>
      </c>
      <c r="D22" s="13">
        <f aca="true" t="shared" si="3" ref="D22:K22">SUM(D20:D21)</f>
        <v>9309</v>
      </c>
      <c r="E22" s="13">
        <f t="shared" si="3"/>
        <v>701921</v>
      </c>
      <c r="F22" s="13">
        <f t="shared" si="3"/>
        <v>724424</v>
      </c>
      <c r="G22" s="13">
        <f t="shared" si="3"/>
        <v>0</v>
      </c>
      <c r="H22" s="13">
        <f t="shared" si="3"/>
        <v>724424</v>
      </c>
      <c r="I22" s="13">
        <f t="shared" si="3"/>
        <v>724787</v>
      </c>
      <c r="J22" s="13">
        <f t="shared" si="3"/>
        <v>0</v>
      </c>
      <c r="K22" s="13">
        <f t="shared" si="3"/>
        <v>724787</v>
      </c>
    </row>
    <row r="23" spans="1:11" ht="14.25">
      <c r="A23" s="12" t="s">
        <v>39</v>
      </c>
      <c r="B23" s="8" t="s">
        <v>40</v>
      </c>
      <c r="C23" s="31">
        <v>5000</v>
      </c>
      <c r="D23" s="31">
        <v>-3500</v>
      </c>
      <c r="E23" s="31">
        <f>SUM(C23:D23)</f>
        <v>1500</v>
      </c>
      <c r="F23" s="31">
        <v>6000</v>
      </c>
      <c r="G23" s="31">
        <v>0</v>
      </c>
      <c r="H23" s="31">
        <f>SUM(F23:G23)</f>
        <v>6000</v>
      </c>
      <c r="I23" s="31">
        <v>6000</v>
      </c>
      <c r="J23" s="31">
        <v>0</v>
      </c>
      <c r="K23" s="31">
        <f>SUM(I23:J23)</f>
        <v>6000</v>
      </c>
    </row>
    <row r="24" spans="1:11" ht="14.25">
      <c r="A24" s="10" t="s">
        <v>41</v>
      </c>
      <c r="B24" s="11" t="s">
        <v>0</v>
      </c>
      <c r="C24" s="13">
        <v>5000</v>
      </c>
      <c r="D24" s="13">
        <f>SUM(D23)</f>
        <v>-3500</v>
      </c>
      <c r="E24" s="13">
        <f>SUM(C24:D24)</f>
        <v>1500</v>
      </c>
      <c r="F24" s="13">
        <f aca="true" t="shared" si="4" ref="F24:K24">SUM(F23)</f>
        <v>6000</v>
      </c>
      <c r="G24" s="13">
        <f t="shared" si="4"/>
        <v>0</v>
      </c>
      <c r="H24" s="13">
        <f t="shared" si="4"/>
        <v>6000</v>
      </c>
      <c r="I24" s="13">
        <f t="shared" si="4"/>
        <v>6000</v>
      </c>
      <c r="J24" s="13">
        <f t="shared" si="4"/>
        <v>0</v>
      </c>
      <c r="K24" s="13">
        <f t="shared" si="4"/>
        <v>6000</v>
      </c>
    </row>
    <row r="25" spans="1:11" ht="14.25">
      <c r="A25" s="39" t="s">
        <v>168</v>
      </c>
      <c r="B25" s="37" t="s">
        <v>7</v>
      </c>
      <c r="C25" s="41">
        <v>156500</v>
      </c>
      <c r="D25" s="41">
        <v>-60638</v>
      </c>
      <c r="E25" s="41">
        <f>SUM(C25:D25)</f>
        <v>95862</v>
      </c>
      <c r="F25" s="41">
        <v>156500</v>
      </c>
      <c r="G25" s="41">
        <v>0</v>
      </c>
      <c r="H25" s="41">
        <f>SUM(F25:G25)</f>
        <v>156500</v>
      </c>
      <c r="I25" s="41">
        <v>156500</v>
      </c>
      <c r="J25" s="41">
        <v>0</v>
      </c>
      <c r="K25" s="41">
        <f>SUM(I25:J25)</f>
        <v>156500</v>
      </c>
    </row>
    <row r="26" spans="1:11" ht="14.25">
      <c r="A26" s="10" t="s">
        <v>207</v>
      </c>
      <c r="B26" s="11" t="s">
        <v>0</v>
      </c>
      <c r="C26" s="13">
        <v>156500</v>
      </c>
      <c r="D26" s="13">
        <f aca="true" t="shared" si="5" ref="D26:K26">SUM(D25)</f>
        <v>-60638</v>
      </c>
      <c r="E26" s="13">
        <f t="shared" si="5"/>
        <v>95862</v>
      </c>
      <c r="F26" s="13">
        <f t="shared" si="5"/>
        <v>156500</v>
      </c>
      <c r="G26" s="13">
        <f t="shared" si="5"/>
        <v>0</v>
      </c>
      <c r="H26" s="13">
        <f t="shared" si="5"/>
        <v>156500</v>
      </c>
      <c r="I26" s="13">
        <f t="shared" si="5"/>
        <v>156500</v>
      </c>
      <c r="J26" s="13">
        <f t="shared" si="5"/>
        <v>0</v>
      </c>
      <c r="K26" s="13">
        <f t="shared" si="5"/>
        <v>156500</v>
      </c>
    </row>
    <row r="27" spans="1:11" ht="14.25">
      <c r="A27" s="12" t="s">
        <v>293</v>
      </c>
      <c r="B27" s="8" t="s">
        <v>42</v>
      </c>
      <c r="C27" s="31">
        <v>45350</v>
      </c>
      <c r="D27" s="31">
        <v>0</v>
      </c>
      <c r="E27" s="31">
        <f>SUM(C27:D27)</f>
        <v>45350</v>
      </c>
      <c r="F27" s="31">
        <v>3000</v>
      </c>
      <c r="G27" s="31">
        <v>0</v>
      </c>
      <c r="H27" s="31">
        <f>SUM(F27:G27)</f>
        <v>3000</v>
      </c>
      <c r="I27" s="31">
        <v>3000</v>
      </c>
      <c r="J27" s="31">
        <v>0</v>
      </c>
      <c r="K27" s="31">
        <f>SUM(I27:J27)</f>
        <v>3000</v>
      </c>
    </row>
    <row r="28" spans="1:11" ht="14.25">
      <c r="A28" s="10" t="s">
        <v>43</v>
      </c>
      <c r="B28" s="11" t="s">
        <v>0</v>
      </c>
      <c r="C28" s="13">
        <v>45350</v>
      </c>
      <c r="D28" s="13">
        <f>SUM(D27:D27)</f>
        <v>0</v>
      </c>
      <c r="E28" s="13">
        <f>SUM(E27:E27)</f>
        <v>45350</v>
      </c>
      <c r="F28" s="13">
        <f>SUM(F27)</f>
        <v>3000</v>
      </c>
      <c r="G28" s="13">
        <f>SUM(G27:G27)</f>
        <v>0</v>
      </c>
      <c r="H28" s="13">
        <f>SUM(H27:H27)</f>
        <v>3000</v>
      </c>
      <c r="I28" s="13">
        <f>SUM(I27)</f>
        <v>3000</v>
      </c>
      <c r="J28" s="13">
        <f>SUM(J27:J27)</f>
        <v>0</v>
      </c>
      <c r="K28" s="13">
        <f>SUM(K27:K27)</f>
        <v>3000</v>
      </c>
    </row>
    <row r="29" spans="1:11" ht="14.25">
      <c r="A29" s="39" t="s">
        <v>348</v>
      </c>
      <c r="B29" s="37" t="s">
        <v>349</v>
      </c>
      <c r="C29" s="38">
        <v>0</v>
      </c>
      <c r="D29" s="38">
        <v>142</v>
      </c>
      <c r="E29" s="38">
        <f>SUM(C29:D29)</f>
        <v>142</v>
      </c>
      <c r="F29" s="38"/>
      <c r="G29" s="38"/>
      <c r="H29" s="38"/>
      <c r="I29" s="38"/>
      <c r="J29" s="38"/>
      <c r="K29" s="38"/>
    </row>
    <row r="30" spans="1:11" ht="14.25">
      <c r="A30" s="7" t="s">
        <v>44</v>
      </c>
      <c r="B30" s="8" t="s">
        <v>45</v>
      </c>
      <c r="C30" s="31">
        <v>3530</v>
      </c>
      <c r="D30" s="31">
        <v>-3000</v>
      </c>
      <c r="E30" s="31">
        <f>SUM(C30:D30)</f>
        <v>530</v>
      </c>
      <c r="F30" s="31">
        <v>5000</v>
      </c>
      <c r="G30" s="31">
        <v>0</v>
      </c>
      <c r="H30" s="31">
        <f>SUM(F30:G30)</f>
        <v>5000</v>
      </c>
      <c r="I30" s="31">
        <v>5000</v>
      </c>
      <c r="J30" s="31">
        <v>0</v>
      </c>
      <c r="K30" s="31">
        <f>SUM(I30:J30)</f>
        <v>5000</v>
      </c>
    </row>
    <row r="31" spans="1:11" ht="14.25">
      <c r="A31" s="7" t="s">
        <v>46</v>
      </c>
      <c r="B31" s="8" t="s">
        <v>47</v>
      </c>
      <c r="C31" s="31">
        <v>350</v>
      </c>
      <c r="D31" s="31">
        <v>-150</v>
      </c>
      <c r="E31" s="31">
        <f>SUM(C31:D31)</f>
        <v>200</v>
      </c>
      <c r="F31" s="31">
        <v>400</v>
      </c>
      <c r="G31" s="31">
        <v>0</v>
      </c>
      <c r="H31" s="31">
        <f>SUM(F31:G31)</f>
        <v>400</v>
      </c>
      <c r="I31" s="31">
        <v>400</v>
      </c>
      <c r="J31" s="31">
        <v>0</v>
      </c>
      <c r="K31" s="31">
        <f>SUM(I31:J31)</f>
        <v>400</v>
      </c>
    </row>
    <row r="32" spans="1:11" ht="14.25">
      <c r="A32" s="12" t="s">
        <v>48</v>
      </c>
      <c r="B32" s="8" t="s">
        <v>49</v>
      </c>
      <c r="C32" s="31">
        <v>3300</v>
      </c>
      <c r="D32" s="31">
        <v>0</v>
      </c>
      <c r="E32" s="31">
        <f>SUM(C32:D32)</f>
        <v>3300</v>
      </c>
      <c r="F32" s="31">
        <v>4800</v>
      </c>
      <c r="G32" s="31">
        <v>0</v>
      </c>
      <c r="H32" s="31">
        <f>SUM(F32:G32)</f>
        <v>4800</v>
      </c>
      <c r="I32" s="31">
        <v>4800</v>
      </c>
      <c r="J32" s="31">
        <v>0</v>
      </c>
      <c r="K32" s="31">
        <f>SUM(I32:J32)</f>
        <v>4800</v>
      </c>
    </row>
    <row r="33" spans="1:11" ht="14.25">
      <c r="A33" s="12" t="s">
        <v>50</v>
      </c>
      <c r="B33" s="8" t="s">
        <v>51</v>
      </c>
      <c r="C33" s="31">
        <v>380</v>
      </c>
      <c r="D33" s="31">
        <v>-170</v>
      </c>
      <c r="E33" s="31">
        <f>SUM(C33:D33)</f>
        <v>210</v>
      </c>
      <c r="F33" s="31">
        <v>430</v>
      </c>
      <c r="G33" s="31">
        <v>0</v>
      </c>
      <c r="H33" s="31">
        <f>SUM(F33:G33)</f>
        <v>430</v>
      </c>
      <c r="I33" s="31">
        <v>430</v>
      </c>
      <c r="J33" s="31">
        <v>0</v>
      </c>
      <c r="K33" s="31">
        <f>SUM(I33:J33)</f>
        <v>430</v>
      </c>
    </row>
    <row r="34" spans="1:11" ht="14.25">
      <c r="A34" s="10" t="s">
        <v>52</v>
      </c>
      <c r="B34" s="11" t="s">
        <v>22</v>
      </c>
      <c r="C34" s="13">
        <v>7560</v>
      </c>
      <c r="D34" s="13">
        <f>SUM(D29:D33)</f>
        <v>-3178</v>
      </c>
      <c r="E34" s="13">
        <f>SUM(E29:E33)</f>
        <v>4382</v>
      </c>
      <c r="F34" s="13">
        <f aca="true" t="shared" si="6" ref="F34:K34">SUM(F30:F33)</f>
        <v>10630</v>
      </c>
      <c r="G34" s="13">
        <f t="shared" si="6"/>
        <v>0</v>
      </c>
      <c r="H34" s="13">
        <f t="shared" si="6"/>
        <v>10630</v>
      </c>
      <c r="I34" s="13">
        <f t="shared" si="6"/>
        <v>10630</v>
      </c>
      <c r="J34" s="13">
        <f t="shared" si="6"/>
        <v>0</v>
      </c>
      <c r="K34" s="13">
        <f t="shared" si="6"/>
        <v>10630</v>
      </c>
    </row>
    <row r="35" spans="1:11" ht="14.25">
      <c r="A35" s="7" t="s">
        <v>294</v>
      </c>
      <c r="B35" s="8" t="s">
        <v>295</v>
      </c>
      <c r="C35" s="31">
        <v>200</v>
      </c>
      <c r="D35" s="31">
        <v>-100</v>
      </c>
      <c r="E35" s="31">
        <f>SUM(C35:D35)</f>
        <v>100</v>
      </c>
      <c r="F35" s="31">
        <v>500</v>
      </c>
      <c r="G35" s="31">
        <v>0</v>
      </c>
      <c r="H35" s="31">
        <f aca="true" t="shared" si="7" ref="H35:H42">SUM(F35:G35)</f>
        <v>500</v>
      </c>
      <c r="I35" s="31">
        <v>500</v>
      </c>
      <c r="J35" s="31">
        <v>0</v>
      </c>
      <c r="K35" s="31">
        <f aca="true" t="shared" si="8" ref="K35:K42">SUM(I35:J35)</f>
        <v>500</v>
      </c>
    </row>
    <row r="36" spans="1:11" ht="14.25">
      <c r="A36" s="7" t="s">
        <v>53</v>
      </c>
      <c r="B36" s="8" t="s">
        <v>54</v>
      </c>
      <c r="C36" s="31">
        <v>400</v>
      </c>
      <c r="D36" s="31">
        <v>-100</v>
      </c>
      <c r="E36" s="31">
        <f aca="true" t="shared" si="9" ref="E36:E42">SUM(C36:D36)</f>
        <v>300</v>
      </c>
      <c r="F36" s="31">
        <v>1100</v>
      </c>
      <c r="G36" s="31">
        <v>0</v>
      </c>
      <c r="H36" s="31">
        <f t="shared" si="7"/>
        <v>1100</v>
      </c>
      <c r="I36" s="31">
        <v>1100</v>
      </c>
      <c r="J36" s="31">
        <v>0</v>
      </c>
      <c r="K36" s="31">
        <f t="shared" si="8"/>
        <v>1100</v>
      </c>
    </row>
    <row r="37" spans="1:11" ht="14.25">
      <c r="A37" s="7" t="s">
        <v>55</v>
      </c>
      <c r="B37" s="8" t="s">
        <v>56</v>
      </c>
      <c r="C37" s="31">
        <v>10500</v>
      </c>
      <c r="D37" s="31">
        <v>-1300</v>
      </c>
      <c r="E37" s="31">
        <f t="shared" si="9"/>
        <v>9200</v>
      </c>
      <c r="F37" s="31">
        <v>20000</v>
      </c>
      <c r="G37" s="31">
        <v>0</v>
      </c>
      <c r="H37" s="31">
        <f t="shared" si="7"/>
        <v>20000</v>
      </c>
      <c r="I37" s="31">
        <v>20000</v>
      </c>
      <c r="J37" s="31">
        <v>0</v>
      </c>
      <c r="K37" s="31">
        <f t="shared" si="8"/>
        <v>20000</v>
      </c>
    </row>
    <row r="38" spans="1:11" ht="14.25">
      <c r="A38" s="7" t="s">
        <v>57</v>
      </c>
      <c r="B38" s="8" t="s">
        <v>58</v>
      </c>
      <c r="C38" s="31">
        <v>1550</v>
      </c>
      <c r="D38" s="31">
        <v>-150</v>
      </c>
      <c r="E38" s="31">
        <f t="shared" si="9"/>
        <v>1400</v>
      </c>
      <c r="F38" s="31">
        <v>2550</v>
      </c>
      <c r="G38" s="31">
        <v>0</v>
      </c>
      <c r="H38" s="31">
        <f t="shared" si="7"/>
        <v>2550</v>
      </c>
      <c r="I38" s="31">
        <v>2550</v>
      </c>
      <c r="J38" s="31">
        <v>0</v>
      </c>
      <c r="K38" s="31">
        <f t="shared" si="8"/>
        <v>2550</v>
      </c>
    </row>
    <row r="39" spans="1:11" ht="14.25">
      <c r="A39" s="7" t="s">
        <v>59</v>
      </c>
      <c r="B39" s="8" t="s">
        <v>60</v>
      </c>
      <c r="C39" s="31">
        <v>2900</v>
      </c>
      <c r="D39" s="31">
        <v>0</v>
      </c>
      <c r="E39" s="31">
        <f t="shared" si="9"/>
        <v>2900</v>
      </c>
      <c r="F39" s="31">
        <v>2600</v>
      </c>
      <c r="G39" s="31">
        <v>0</v>
      </c>
      <c r="H39" s="31">
        <f t="shared" si="7"/>
        <v>2600</v>
      </c>
      <c r="I39" s="31">
        <v>2600</v>
      </c>
      <c r="J39" s="31">
        <v>0</v>
      </c>
      <c r="K39" s="31">
        <f t="shared" si="8"/>
        <v>2600</v>
      </c>
    </row>
    <row r="40" spans="1:11" ht="14.25">
      <c r="A40" s="7" t="s">
        <v>296</v>
      </c>
      <c r="B40" s="8" t="s">
        <v>297</v>
      </c>
      <c r="C40" s="31">
        <v>50</v>
      </c>
      <c r="D40" s="31">
        <v>0</v>
      </c>
      <c r="E40" s="31">
        <f t="shared" si="9"/>
        <v>50</v>
      </c>
      <c r="F40" s="31">
        <v>50</v>
      </c>
      <c r="G40" s="31">
        <v>0</v>
      </c>
      <c r="H40" s="31">
        <f t="shared" si="7"/>
        <v>50</v>
      </c>
      <c r="I40" s="31">
        <v>50</v>
      </c>
      <c r="J40" s="31">
        <v>0</v>
      </c>
      <c r="K40" s="31">
        <f t="shared" si="8"/>
        <v>50</v>
      </c>
    </row>
    <row r="41" spans="1:11" ht="14.25">
      <c r="A41" s="7" t="s">
        <v>61</v>
      </c>
      <c r="B41" s="8" t="s">
        <v>62</v>
      </c>
      <c r="C41" s="31">
        <v>15100</v>
      </c>
      <c r="D41" s="31">
        <v>-1500</v>
      </c>
      <c r="E41" s="31">
        <f t="shared" si="9"/>
        <v>13600</v>
      </c>
      <c r="F41" s="31">
        <v>17100</v>
      </c>
      <c r="G41" s="31">
        <v>0</v>
      </c>
      <c r="H41" s="31">
        <f t="shared" si="7"/>
        <v>17100</v>
      </c>
      <c r="I41" s="31">
        <v>17100</v>
      </c>
      <c r="J41" s="31">
        <v>0</v>
      </c>
      <c r="K41" s="31">
        <f t="shared" si="8"/>
        <v>17100</v>
      </c>
    </row>
    <row r="42" spans="1:11" ht="14.25">
      <c r="A42" s="7" t="s">
        <v>63</v>
      </c>
      <c r="B42" s="8" t="s">
        <v>64</v>
      </c>
      <c r="C42" s="31">
        <v>9600</v>
      </c>
      <c r="D42" s="31">
        <v>1335</v>
      </c>
      <c r="E42" s="31">
        <f t="shared" si="9"/>
        <v>10935</v>
      </c>
      <c r="F42" s="31">
        <v>2600</v>
      </c>
      <c r="G42" s="31">
        <v>0</v>
      </c>
      <c r="H42" s="31">
        <f t="shared" si="7"/>
        <v>2600</v>
      </c>
      <c r="I42" s="31">
        <v>2600</v>
      </c>
      <c r="J42" s="31">
        <v>0</v>
      </c>
      <c r="K42" s="31">
        <f t="shared" si="8"/>
        <v>2600</v>
      </c>
    </row>
    <row r="43" spans="1:11" ht="14.25">
      <c r="A43" s="15" t="s">
        <v>65</v>
      </c>
      <c r="B43" s="11" t="s">
        <v>0</v>
      </c>
      <c r="C43" s="13">
        <v>40300</v>
      </c>
      <c r="D43" s="13">
        <f aca="true" t="shared" si="10" ref="D43:K43">SUM(D35:D42)</f>
        <v>-1815</v>
      </c>
      <c r="E43" s="13">
        <f t="shared" si="10"/>
        <v>38485</v>
      </c>
      <c r="F43" s="13">
        <f t="shared" si="10"/>
        <v>46500</v>
      </c>
      <c r="G43" s="13">
        <f t="shared" si="10"/>
        <v>0</v>
      </c>
      <c r="H43" s="13">
        <f t="shared" si="10"/>
        <v>46500</v>
      </c>
      <c r="I43" s="13">
        <f t="shared" si="10"/>
        <v>46500</v>
      </c>
      <c r="J43" s="13">
        <f t="shared" si="10"/>
        <v>0</v>
      </c>
      <c r="K43" s="13">
        <f t="shared" si="10"/>
        <v>46500</v>
      </c>
    </row>
    <row r="44" spans="1:11" ht="14.25">
      <c r="A44" s="16" t="s">
        <v>66</v>
      </c>
      <c r="B44" s="17" t="s">
        <v>67</v>
      </c>
      <c r="C44" s="57">
        <v>25700</v>
      </c>
      <c r="D44" s="41">
        <v>7724</v>
      </c>
      <c r="E44" s="57">
        <f>SUM(C44:D44)</f>
        <v>33424</v>
      </c>
      <c r="F44" s="57">
        <v>22700</v>
      </c>
      <c r="G44" s="57">
        <v>0</v>
      </c>
      <c r="H44" s="57">
        <f>SUM(F44:G44)</f>
        <v>22700</v>
      </c>
      <c r="I44" s="57">
        <v>22700</v>
      </c>
      <c r="J44" s="57">
        <v>0</v>
      </c>
      <c r="K44" s="57">
        <f>SUM(I44:J44)</f>
        <v>22700</v>
      </c>
    </row>
    <row r="45" spans="1:11" ht="14.25">
      <c r="A45" s="16" t="s">
        <v>177</v>
      </c>
      <c r="B45" s="17" t="s">
        <v>176</v>
      </c>
      <c r="C45" s="57">
        <v>7800</v>
      </c>
      <c r="D45" s="41">
        <v>-1500</v>
      </c>
      <c r="E45" s="57">
        <f>SUM(C45:D45)</f>
        <v>6300</v>
      </c>
      <c r="F45" s="57">
        <v>7300</v>
      </c>
      <c r="G45" s="57">
        <v>0</v>
      </c>
      <c r="H45" s="57">
        <f>SUM(F45:G45)</f>
        <v>7300</v>
      </c>
      <c r="I45" s="57">
        <v>7300</v>
      </c>
      <c r="J45" s="57">
        <v>0</v>
      </c>
      <c r="K45" s="57">
        <f>SUM(I45:J45)</f>
        <v>7300</v>
      </c>
    </row>
    <row r="46" spans="1:11" ht="14.25">
      <c r="A46" s="10" t="s">
        <v>68</v>
      </c>
      <c r="B46" s="11" t="s">
        <v>0</v>
      </c>
      <c r="C46" s="13">
        <v>33500</v>
      </c>
      <c r="D46" s="13">
        <f aca="true" t="shared" si="11" ref="D46:K46">SUM(D44:D45)</f>
        <v>6224</v>
      </c>
      <c r="E46" s="13">
        <f t="shared" si="11"/>
        <v>39724</v>
      </c>
      <c r="F46" s="13">
        <f t="shared" si="11"/>
        <v>30000</v>
      </c>
      <c r="G46" s="13">
        <f t="shared" si="11"/>
        <v>0</v>
      </c>
      <c r="H46" s="13">
        <f t="shared" si="11"/>
        <v>30000</v>
      </c>
      <c r="I46" s="13">
        <f t="shared" si="11"/>
        <v>30000</v>
      </c>
      <c r="J46" s="13">
        <f t="shared" si="11"/>
        <v>0</v>
      </c>
      <c r="K46" s="13">
        <f t="shared" si="11"/>
        <v>30000</v>
      </c>
    </row>
    <row r="47" spans="1:11" ht="14.25">
      <c r="A47" s="39" t="s">
        <v>217</v>
      </c>
      <c r="B47" s="37" t="s">
        <v>218</v>
      </c>
      <c r="C47" s="41">
        <v>300</v>
      </c>
      <c r="D47" s="41">
        <v>0</v>
      </c>
      <c r="E47" s="41">
        <f>SUM(C47:D47)</f>
        <v>300</v>
      </c>
      <c r="F47" s="41">
        <v>300</v>
      </c>
      <c r="G47" s="41">
        <v>0</v>
      </c>
      <c r="H47" s="41">
        <f>SUM(F47:G47)</f>
        <v>300</v>
      </c>
      <c r="I47" s="41">
        <v>300</v>
      </c>
      <c r="J47" s="41">
        <v>0</v>
      </c>
      <c r="K47" s="41">
        <f>SUM(I47:J47)</f>
        <v>300</v>
      </c>
    </row>
    <row r="48" spans="1:11" ht="14.25">
      <c r="A48" s="12" t="s">
        <v>298</v>
      </c>
      <c r="B48" s="8" t="s">
        <v>299</v>
      </c>
      <c r="C48" s="31">
        <v>800</v>
      </c>
      <c r="D48" s="41">
        <v>-600</v>
      </c>
      <c r="E48" s="41">
        <f>SUM(C48:D48)</f>
        <v>200</v>
      </c>
      <c r="F48" s="31">
        <v>2300</v>
      </c>
      <c r="G48" s="31">
        <v>0</v>
      </c>
      <c r="H48" s="41">
        <f>SUM(F48:G48)</f>
        <v>2300</v>
      </c>
      <c r="I48" s="31">
        <v>2300</v>
      </c>
      <c r="J48" s="31">
        <v>0</v>
      </c>
      <c r="K48" s="41">
        <f>SUM(I48:J48)</f>
        <v>2300</v>
      </c>
    </row>
    <row r="49" spans="1:11" ht="14.25">
      <c r="A49" s="18" t="s">
        <v>69</v>
      </c>
      <c r="B49" s="17" t="s">
        <v>70</v>
      </c>
      <c r="C49" s="57">
        <v>18000</v>
      </c>
      <c r="D49" s="41">
        <v>7600</v>
      </c>
      <c r="E49" s="41">
        <f>SUM(C49:D49)</f>
        <v>25600</v>
      </c>
      <c r="F49" s="57">
        <v>18000</v>
      </c>
      <c r="G49" s="57">
        <v>0</v>
      </c>
      <c r="H49" s="41">
        <f>SUM(F49:G49)</f>
        <v>18000</v>
      </c>
      <c r="I49" s="57">
        <v>18000</v>
      </c>
      <c r="J49" s="57">
        <v>0</v>
      </c>
      <c r="K49" s="41">
        <f>SUM(I49:J49)</f>
        <v>18000</v>
      </c>
    </row>
    <row r="50" spans="1:11" ht="14.25">
      <c r="A50" s="10" t="s">
        <v>71</v>
      </c>
      <c r="B50" s="11" t="s">
        <v>0</v>
      </c>
      <c r="C50" s="13">
        <v>19100</v>
      </c>
      <c r="D50" s="13">
        <f aca="true" t="shared" si="12" ref="D50:K50">SUM(D47:D49)</f>
        <v>7000</v>
      </c>
      <c r="E50" s="13">
        <f t="shared" si="12"/>
        <v>26100</v>
      </c>
      <c r="F50" s="13">
        <f t="shared" si="12"/>
        <v>20600</v>
      </c>
      <c r="G50" s="13">
        <f t="shared" si="12"/>
        <v>0</v>
      </c>
      <c r="H50" s="13">
        <f t="shared" si="12"/>
        <v>20600</v>
      </c>
      <c r="I50" s="13">
        <f t="shared" si="12"/>
        <v>20600</v>
      </c>
      <c r="J50" s="13">
        <f t="shared" si="12"/>
        <v>0</v>
      </c>
      <c r="K50" s="13">
        <f t="shared" si="12"/>
        <v>20600</v>
      </c>
    </row>
    <row r="51" spans="1:11" ht="14.25">
      <c r="A51" s="7" t="s">
        <v>72</v>
      </c>
      <c r="B51" s="8" t="s">
        <v>73</v>
      </c>
      <c r="C51" s="31">
        <v>355000</v>
      </c>
      <c r="D51" s="31">
        <v>-13000</v>
      </c>
      <c r="E51" s="31">
        <f>SUM(C51:D51)</f>
        <v>342000</v>
      </c>
      <c r="F51" s="31">
        <v>365000</v>
      </c>
      <c r="G51" s="31">
        <v>0</v>
      </c>
      <c r="H51" s="31">
        <f>SUM(F51:G51)</f>
        <v>365000</v>
      </c>
      <c r="I51" s="31">
        <v>365000</v>
      </c>
      <c r="J51" s="31">
        <v>0</v>
      </c>
      <c r="K51" s="31">
        <f>SUM(I51:J51)</f>
        <v>365000</v>
      </c>
    </row>
    <row r="52" spans="1:11" ht="14.25">
      <c r="A52" s="7" t="s">
        <v>300</v>
      </c>
      <c r="B52" s="8" t="s">
        <v>301</v>
      </c>
      <c r="C52" s="31">
        <v>0</v>
      </c>
      <c r="D52" s="31">
        <v>0</v>
      </c>
      <c r="E52" s="31">
        <f>SUM(C52:D52)</f>
        <v>0</v>
      </c>
      <c r="F52" s="31">
        <v>20000</v>
      </c>
      <c r="G52" s="31">
        <v>0</v>
      </c>
      <c r="H52" s="31">
        <f>SUM(F52:G52)</f>
        <v>20000</v>
      </c>
      <c r="I52" s="31">
        <v>20000</v>
      </c>
      <c r="J52" s="31">
        <v>0</v>
      </c>
      <c r="K52" s="31">
        <f>SUM(I52:J52)</f>
        <v>20000</v>
      </c>
    </row>
    <row r="53" spans="1:11" ht="14.25">
      <c r="A53" s="7" t="s">
        <v>74</v>
      </c>
      <c r="B53" s="8" t="s">
        <v>75</v>
      </c>
      <c r="C53" s="31">
        <v>32060</v>
      </c>
      <c r="D53" s="31">
        <v>-32000</v>
      </c>
      <c r="E53" s="31">
        <f>SUM(C53:D53)</f>
        <v>60</v>
      </c>
      <c r="F53" s="31">
        <v>1000</v>
      </c>
      <c r="G53" s="31">
        <v>0</v>
      </c>
      <c r="H53" s="31">
        <f>SUM(F53:G53)</f>
        <v>1000</v>
      </c>
      <c r="I53" s="31">
        <v>1000</v>
      </c>
      <c r="J53" s="31">
        <v>0</v>
      </c>
      <c r="K53" s="31">
        <f>SUM(I53:J53)</f>
        <v>1000</v>
      </c>
    </row>
    <row r="54" spans="1:11" ht="14.25">
      <c r="A54" s="36" t="s">
        <v>302</v>
      </c>
      <c r="B54" s="37" t="s">
        <v>311</v>
      </c>
      <c r="C54" s="41">
        <v>58800</v>
      </c>
      <c r="D54" s="31">
        <v>-8500</v>
      </c>
      <c r="E54" s="31">
        <f>SUM(C54:D54)</f>
        <v>50300</v>
      </c>
      <c r="F54" s="41">
        <v>58800</v>
      </c>
      <c r="G54" s="41">
        <v>0</v>
      </c>
      <c r="H54" s="31">
        <f>SUM(F54:G54)</f>
        <v>58800</v>
      </c>
      <c r="I54" s="41">
        <v>58800</v>
      </c>
      <c r="J54" s="41">
        <v>0</v>
      </c>
      <c r="K54" s="31">
        <f>SUM(I54:J54)</f>
        <v>58800</v>
      </c>
    </row>
    <row r="55" spans="1:11" ht="14.25">
      <c r="A55" s="10" t="s">
        <v>76</v>
      </c>
      <c r="B55" s="11" t="s">
        <v>22</v>
      </c>
      <c r="C55" s="13">
        <v>445860</v>
      </c>
      <c r="D55" s="13">
        <f aca="true" t="shared" si="13" ref="D55:K55">SUM(D51:D54)</f>
        <v>-53500</v>
      </c>
      <c r="E55" s="13">
        <f t="shared" si="13"/>
        <v>392360</v>
      </c>
      <c r="F55" s="13">
        <f t="shared" si="13"/>
        <v>444800</v>
      </c>
      <c r="G55" s="13">
        <f t="shared" si="13"/>
        <v>0</v>
      </c>
      <c r="H55" s="13">
        <f t="shared" si="13"/>
        <v>444800</v>
      </c>
      <c r="I55" s="13">
        <f t="shared" si="13"/>
        <v>444800</v>
      </c>
      <c r="J55" s="13">
        <f t="shared" si="13"/>
        <v>0</v>
      </c>
      <c r="K55" s="13">
        <f t="shared" si="13"/>
        <v>444800</v>
      </c>
    </row>
    <row r="56" spans="1:11" ht="14.25">
      <c r="A56" s="12" t="s">
        <v>167</v>
      </c>
      <c r="B56" s="8" t="s">
        <v>179</v>
      </c>
      <c r="C56" s="31">
        <v>70000</v>
      </c>
      <c r="D56" s="31">
        <v>0</v>
      </c>
      <c r="E56" s="31">
        <f>SUM(C56:D56)</f>
        <v>70000</v>
      </c>
      <c r="F56" s="31">
        <v>21348</v>
      </c>
      <c r="G56" s="31">
        <v>0</v>
      </c>
      <c r="H56" s="31">
        <f>SUM(F56:G56)</f>
        <v>21348</v>
      </c>
      <c r="I56" s="31">
        <v>21348</v>
      </c>
      <c r="J56" s="31">
        <v>0</v>
      </c>
      <c r="K56" s="31">
        <f>SUM(I56:J56)</f>
        <v>21348</v>
      </c>
    </row>
    <row r="57" spans="1:11" ht="14.25">
      <c r="A57" s="10" t="s">
        <v>304</v>
      </c>
      <c r="B57" s="11" t="s">
        <v>0</v>
      </c>
      <c r="C57" s="13">
        <v>70000</v>
      </c>
      <c r="D57" s="13">
        <f>SUM(D56:D56)</f>
        <v>0</v>
      </c>
      <c r="E57" s="13">
        <f>SUM(E56:E56)</f>
        <v>70000</v>
      </c>
      <c r="F57" s="13">
        <f>SUM(F56)</f>
        <v>21348</v>
      </c>
      <c r="G57" s="13">
        <f>SUM(G56:G56)</f>
        <v>0</v>
      </c>
      <c r="H57" s="13">
        <f>SUM(H56:H56)</f>
        <v>21348</v>
      </c>
      <c r="I57" s="13">
        <f>SUM(I56)</f>
        <v>21348</v>
      </c>
      <c r="J57" s="13">
        <f>SUM(J56:J56)</f>
        <v>0</v>
      </c>
      <c r="K57" s="13">
        <f>SUM(K56:K56)</f>
        <v>21348</v>
      </c>
    </row>
    <row r="58" spans="1:11" ht="14.25">
      <c r="A58" s="12" t="s">
        <v>77</v>
      </c>
      <c r="B58" s="8" t="s">
        <v>307</v>
      </c>
      <c r="C58" s="31">
        <v>156560</v>
      </c>
      <c r="D58" s="31">
        <v>11118</v>
      </c>
      <c r="E58" s="31">
        <f>SUM(C58:D58)</f>
        <v>167678</v>
      </c>
      <c r="F58" s="31">
        <v>166560</v>
      </c>
      <c r="G58" s="31">
        <v>0</v>
      </c>
      <c r="H58" s="31">
        <f>SUM(F58:G58)</f>
        <v>166560</v>
      </c>
      <c r="I58" s="31">
        <v>176560</v>
      </c>
      <c r="J58" s="31">
        <v>0</v>
      </c>
      <c r="K58" s="31">
        <f>SUM(I58:J58)</f>
        <v>176560</v>
      </c>
    </row>
    <row r="59" spans="1:11" ht="14.25">
      <c r="A59" s="12" t="s">
        <v>78</v>
      </c>
      <c r="B59" s="8" t="s">
        <v>175</v>
      </c>
      <c r="C59" s="31">
        <v>108997</v>
      </c>
      <c r="D59" s="31">
        <v>0</v>
      </c>
      <c r="E59" s="31">
        <f aca="true" t="shared" si="14" ref="E59:F80">SUM(C59:D59)</f>
        <v>108997</v>
      </c>
      <c r="F59" s="31">
        <f t="shared" si="14"/>
        <v>108997</v>
      </c>
      <c r="G59" s="31">
        <v>0</v>
      </c>
      <c r="H59" s="31">
        <f aca="true" t="shared" si="15" ref="H59:I80">SUM(F59:G59)</f>
        <v>108997</v>
      </c>
      <c r="I59" s="31">
        <v>98401</v>
      </c>
      <c r="J59" s="31">
        <v>0</v>
      </c>
      <c r="K59" s="31">
        <f aca="true" t="shared" si="16" ref="K59:K80">SUM(I59:J59)</f>
        <v>98401</v>
      </c>
    </row>
    <row r="60" spans="1:12" ht="14.25">
      <c r="A60" s="12" t="s">
        <v>78</v>
      </c>
      <c r="B60" s="8" t="s">
        <v>79</v>
      </c>
      <c r="C60" s="41">
        <v>5974215</v>
      </c>
      <c r="D60" s="41">
        <v>404419</v>
      </c>
      <c r="E60" s="41">
        <f t="shared" si="14"/>
        <v>6378634</v>
      </c>
      <c r="F60" s="41">
        <v>5974215</v>
      </c>
      <c r="G60" s="31">
        <v>0</v>
      </c>
      <c r="H60" s="31">
        <f t="shared" si="15"/>
        <v>5974215</v>
      </c>
      <c r="I60" s="41">
        <v>5974215</v>
      </c>
      <c r="J60" s="31">
        <v>0</v>
      </c>
      <c r="K60" s="31">
        <f t="shared" si="16"/>
        <v>5974215</v>
      </c>
      <c r="L60" s="104"/>
    </row>
    <row r="61" spans="1:11" ht="14.25">
      <c r="A61" s="12" t="s">
        <v>78</v>
      </c>
      <c r="B61" s="8" t="s">
        <v>315</v>
      </c>
      <c r="C61" s="31">
        <v>132719</v>
      </c>
      <c r="D61" s="41">
        <v>20000</v>
      </c>
      <c r="E61" s="31">
        <f t="shared" si="14"/>
        <v>152719</v>
      </c>
      <c r="F61" s="31">
        <v>116524</v>
      </c>
      <c r="G61" s="31">
        <v>0</v>
      </c>
      <c r="H61" s="31">
        <f t="shared" si="15"/>
        <v>116524</v>
      </c>
      <c r="I61" s="31">
        <v>116524</v>
      </c>
      <c r="J61" s="31">
        <v>0</v>
      </c>
      <c r="K61" s="31">
        <f t="shared" si="16"/>
        <v>116524</v>
      </c>
    </row>
    <row r="62" spans="1:11" ht="14.25">
      <c r="A62" s="12" t="s">
        <v>77</v>
      </c>
      <c r="B62" s="8" t="s">
        <v>171</v>
      </c>
      <c r="C62" s="31">
        <v>205000</v>
      </c>
      <c r="D62" s="41">
        <v>37450</v>
      </c>
      <c r="E62" s="31">
        <f t="shared" si="14"/>
        <v>242450</v>
      </c>
      <c r="F62" s="31">
        <v>200000</v>
      </c>
      <c r="G62" s="31">
        <v>0</v>
      </c>
      <c r="H62" s="31">
        <f t="shared" si="15"/>
        <v>200000</v>
      </c>
      <c r="I62" s="31">
        <v>200000</v>
      </c>
      <c r="J62" s="31">
        <v>0</v>
      </c>
      <c r="K62" s="31">
        <f t="shared" si="16"/>
        <v>200000</v>
      </c>
    </row>
    <row r="63" spans="1:11" ht="14.25">
      <c r="A63" s="12" t="s">
        <v>77</v>
      </c>
      <c r="B63" s="8" t="s">
        <v>188</v>
      </c>
      <c r="C63" s="31">
        <v>10385</v>
      </c>
      <c r="D63" s="41">
        <v>14418</v>
      </c>
      <c r="E63" s="31">
        <f t="shared" si="14"/>
        <v>24803</v>
      </c>
      <c r="F63" s="31">
        <v>10385</v>
      </c>
      <c r="G63" s="31">
        <v>0</v>
      </c>
      <c r="H63" s="31">
        <f t="shared" si="15"/>
        <v>10385</v>
      </c>
      <c r="I63" s="31">
        <f t="shared" si="15"/>
        <v>10385</v>
      </c>
      <c r="J63" s="31">
        <v>0</v>
      </c>
      <c r="K63" s="31">
        <f t="shared" si="16"/>
        <v>10385</v>
      </c>
    </row>
    <row r="64" spans="1:11" ht="14.25">
      <c r="A64" s="12" t="s">
        <v>77</v>
      </c>
      <c r="B64" s="8" t="s">
        <v>333</v>
      </c>
      <c r="C64" s="31">
        <v>41686</v>
      </c>
      <c r="D64" s="41">
        <v>0</v>
      </c>
      <c r="E64" s="31">
        <f t="shared" si="14"/>
        <v>41686</v>
      </c>
      <c r="F64" s="31">
        <v>0</v>
      </c>
      <c r="G64" s="31">
        <v>0</v>
      </c>
      <c r="H64" s="31">
        <f t="shared" si="15"/>
        <v>0</v>
      </c>
      <c r="I64" s="31">
        <v>0</v>
      </c>
      <c r="J64" s="31">
        <v>0</v>
      </c>
      <c r="K64" s="31">
        <f t="shared" si="16"/>
        <v>0</v>
      </c>
    </row>
    <row r="65" spans="1:11" ht="14.25">
      <c r="A65" s="12" t="s">
        <v>78</v>
      </c>
      <c r="B65" s="8" t="s">
        <v>339</v>
      </c>
      <c r="C65" s="31">
        <v>6562</v>
      </c>
      <c r="D65" s="41">
        <v>4137</v>
      </c>
      <c r="E65" s="31">
        <f t="shared" si="14"/>
        <v>10699</v>
      </c>
      <c r="F65" s="31">
        <v>0</v>
      </c>
      <c r="G65" s="31">
        <v>0</v>
      </c>
      <c r="H65" s="31">
        <f t="shared" si="15"/>
        <v>0</v>
      </c>
      <c r="I65" s="31">
        <v>0</v>
      </c>
      <c r="J65" s="31">
        <v>0</v>
      </c>
      <c r="K65" s="31">
        <f t="shared" si="16"/>
        <v>0</v>
      </c>
    </row>
    <row r="66" spans="1:11" ht="14.25">
      <c r="A66" s="12" t="s">
        <v>77</v>
      </c>
      <c r="B66" s="8" t="s">
        <v>211</v>
      </c>
      <c r="C66" s="31">
        <v>79028</v>
      </c>
      <c r="D66" s="41">
        <v>0</v>
      </c>
      <c r="E66" s="31">
        <f t="shared" si="14"/>
        <v>79028</v>
      </c>
      <c r="F66" s="31">
        <v>4831</v>
      </c>
      <c r="G66" s="31">
        <v>0</v>
      </c>
      <c r="H66" s="31">
        <f t="shared" si="15"/>
        <v>4831</v>
      </c>
      <c r="I66" s="31">
        <v>0</v>
      </c>
      <c r="J66" s="31">
        <v>0</v>
      </c>
      <c r="K66" s="31">
        <f t="shared" si="16"/>
        <v>0</v>
      </c>
    </row>
    <row r="67" spans="1:11" ht="14.25">
      <c r="A67" s="12" t="s">
        <v>77</v>
      </c>
      <c r="B67" s="8" t="s">
        <v>221</v>
      </c>
      <c r="C67" s="31">
        <v>18100</v>
      </c>
      <c r="D67" s="41">
        <v>-7786</v>
      </c>
      <c r="E67" s="31">
        <f t="shared" si="14"/>
        <v>10314</v>
      </c>
      <c r="F67" s="31">
        <v>0</v>
      </c>
      <c r="G67" s="31">
        <v>0</v>
      </c>
      <c r="H67" s="31">
        <f t="shared" si="15"/>
        <v>0</v>
      </c>
      <c r="I67" s="31">
        <v>0</v>
      </c>
      <c r="J67" s="31">
        <v>0</v>
      </c>
      <c r="K67" s="31">
        <f t="shared" si="16"/>
        <v>0</v>
      </c>
    </row>
    <row r="68" spans="1:11" ht="14.25">
      <c r="A68" s="12" t="s">
        <v>77</v>
      </c>
      <c r="B68" s="8" t="s">
        <v>228</v>
      </c>
      <c r="C68" s="31">
        <v>5625</v>
      </c>
      <c r="D68" s="41">
        <v>-5625</v>
      </c>
      <c r="E68" s="31">
        <f t="shared" si="14"/>
        <v>0</v>
      </c>
      <c r="F68" s="31">
        <v>0</v>
      </c>
      <c r="G68" s="31">
        <v>0</v>
      </c>
      <c r="H68" s="31">
        <f t="shared" si="15"/>
        <v>0</v>
      </c>
      <c r="I68" s="31">
        <v>0</v>
      </c>
      <c r="J68" s="31">
        <v>0</v>
      </c>
      <c r="K68" s="31">
        <f t="shared" si="16"/>
        <v>0</v>
      </c>
    </row>
    <row r="69" spans="1:11" ht="14.25">
      <c r="A69" s="12" t="s">
        <v>77</v>
      </c>
      <c r="B69" s="8" t="s">
        <v>198</v>
      </c>
      <c r="C69" s="31">
        <v>431883</v>
      </c>
      <c r="D69" s="41">
        <v>0</v>
      </c>
      <c r="E69" s="31">
        <f t="shared" si="14"/>
        <v>431883</v>
      </c>
      <c r="F69" s="31">
        <f t="shared" si="14"/>
        <v>431883</v>
      </c>
      <c r="G69" s="31">
        <v>0</v>
      </c>
      <c r="H69" s="31">
        <f t="shared" si="15"/>
        <v>431883</v>
      </c>
      <c r="I69" s="31">
        <f t="shared" si="15"/>
        <v>431883</v>
      </c>
      <c r="J69" s="31">
        <v>0</v>
      </c>
      <c r="K69" s="31">
        <f t="shared" si="16"/>
        <v>431883</v>
      </c>
    </row>
    <row r="70" spans="1:11" ht="14.25">
      <c r="A70" s="12" t="s">
        <v>77</v>
      </c>
      <c r="B70" s="8" t="s">
        <v>180</v>
      </c>
      <c r="C70" s="31">
        <v>20700</v>
      </c>
      <c r="D70" s="41">
        <v>0</v>
      </c>
      <c r="E70" s="31">
        <f t="shared" si="14"/>
        <v>20700</v>
      </c>
      <c r="F70" s="31">
        <f t="shared" si="14"/>
        <v>20700</v>
      </c>
      <c r="G70" s="31">
        <v>0</v>
      </c>
      <c r="H70" s="31">
        <f t="shared" si="15"/>
        <v>20700</v>
      </c>
      <c r="I70" s="31">
        <f t="shared" si="15"/>
        <v>20700</v>
      </c>
      <c r="J70" s="31">
        <v>0</v>
      </c>
      <c r="K70" s="31">
        <f t="shared" si="16"/>
        <v>20700</v>
      </c>
    </row>
    <row r="71" spans="1:11" ht="14.25">
      <c r="A71" s="12" t="s">
        <v>77</v>
      </c>
      <c r="B71" s="8" t="s">
        <v>178</v>
      </c>
      <c r="C71" s="31">
        <v>9705</v>
      </c>
      <c r="D71" s="41">
        <v>4383</v>
      </c>
      <c r="E71" s="31">
        <f t="shared" si="14"/>
        <v>14088</v>
      </c>
      <c r="F71" s="31">
        <v>9705</v>
      </c>
      <c r="G71" s="31">
        <v>0</v>
      </c>
      <c r="H71" s="31">
        <f t="shared" si="15"/>
        <v>9705</v>
      </c>
      <c r="I71" s="31">
        <f t="shared" si="15"/>
        <v>9705</v>
      </c>
      <c r="J71" s="31">
        <v>0</v>
      </c>
      <c r="K71" s="31">
        <f t="shared" si="16"/>
        <v>9705</v>
      </c>
    </row>
    <row r="72" spans="1:11" ht="14.25">
      <c r="A72" s="12" t="s">
        <v>77</v>
      </c>
      <c r="B72" s="8" t="s">
        <v>191</v>
      </c>
      <c r="C72" s="31">
        <v>19756</v>
      </c>
      <c r="D72" s="41">
        <v>0</v>
      </c>
      <c r="E72" s="31">
        <f t="shared" si="14"/>
        <v>19756</v>
      </c>
      <c r="F72" s="31">
        <v>0</v>
      </c>
      <c r="G72" s="31">
        <v>0</v>
      </c>
      <c r="H72" s="31">
        <f t="shared" si="15"/>
        <v>0</v>
      </c>
      <c r="I72" s="31"/>
      <c r="J72" s="31">
        <v>0</v>
      </c>
      <c r="K72" s="31">
        <f t="shared" si="16"/>
        <v>0</v>
      </c>
    </row>
    <row r="73" spans="1:11" ht="14.25">
      <c r="A73" s="12" t="s">
        <v>77</v>
      </c>
      <c r="B73" s="8" t="s">
        <v>242</v>
      </c>
      <c r="C73" s="31">
        <v>10400</v>
      </c>
      <c r="D73" s="41">
        <v>1960</v>
      </c>
      <c r="E73" s="31">
        <f t="shared" si="14"/>
        <v>12360</v>
      </c>
      <c r="F73" s="31">
        <v>0</v>
      </c>
      <c r="G73" s="31">
        <v>0</v>
      </c>
      <c r="H73" s="31">
        <f t="shared" si="15"/>
        <v>0</v>
      </c>
      <c r="I73" s="31">
        <v>0</v>
      </c>
      <c r="J73" s="31">
        <v>0</v>
      </c>
      <c r="K73" s="31">
        <f t="shared" si="16"/>
        <v>0</v>
      </c>
    </row>
    <row r="74" spans="1:11" ht="14.25">
      <c r="A74" s="12" t="s">
        <v>77</v>
      </c>
      <c r="B74" s="8" t="s">
        <v>312</v>
      </c>
      <c r="C74" s="31">
        <v>3940</v>
      </c>
      <c r="D74" s="41">
        <v>0</v>
      </c>
      <c r="E74" s="31">
        <f t="shared" si="14"/>
        <v>3940</v>
      </c>
      <c r="F74" s="31">
        <f t="shared" si="14"/>
        <v>3940</v>
      </c>
      <c r="G74" s="31">
        <v>0</v>
      </c>
      <c r="H74" s="31">
        <f t="shared" si="15"/>
        <v>3940</v>
      </c>
      <c r="I74" s="31">
        <f t="shared" si="15"/>
        <v>3940</v>
      </c>
      <c r="J74" s="31">
        <v>0</v>
      </c>
      <c r="K74" s="31">
        <f t="shared" si="16"/>
        <v>3940</v>
      </c>
    </row>
    <row r="75" spans="1:11" ht="14.25">
      <c r="A75" s="12" t="s">
        <v>77</v>
      </c>
      <c r="B75" s="8" t="s">
        <v>313</v>
      </c>
      <c r="C75" s="31">
        <v>2346</v>
      </c>
      <c r="D75" s="41">
        <v>0</v>
      </c>
      <c r="E75" s="31">
        <f t="shared" si="14"/>
        <v>2346</v>
      </c>
      <c r="F75" s="31">
        <v>3484</v>
      </c>
      <c r="G75" s="31">
        <v>0</v>
      </c>
      <c r="H75" s="31">
        <f t="shared" si="15"/>
        <v>3484</v>
      </c>
      <c r="I75" s="31">
        <f t="shared" si="15"/>
        <v>3484</v>
      </c>
      <c r="J75" s="31">
        <v>0</v>
      </c>
      <c r="K75" s="31">
        <f t="shared" si="16"/>
        <v>3484</v>
      </c>
    </row>
    <row r="76" spans="1:11" ht="14.25">
      <c r="A76" s="12" t="s">
        <v>77</v>
      </c>
      <c r="B76" s="8" t="s">
        <v>305</v>
      </c>
      <c r="C76" s="31">
        <v>27089</v>
      </c>
      <c r="D76" s="41">
        <v>13780</v>
      </c>
      <c r="E76" s="31">
        <f t="shared" si="14"/>
        <v>40869</v>
      </c>
      <c r="F76" s="31">
        <v>19696</v>
      </c>
      <c r="G76" s="31">
        <v>0</v>
      </c>
      <c r="H76" s="31">
        <f t="shared" si="15"/>
        <v>19696</v>
      </c>
      <c r="I76" s="31">
        <f t="shared" si="15"/>
        <v>19696</v>
      </c>
      <c r="J76" s="31">
        <v>0</v>
      </c>
      <c r="K76" s="31">
        <f t="shared" si="16"/>
        <v>19696</v>
      </c>
    </row>
    <row r="77" spans="1:11" ht="14.25">
      <c r="A77" s="12" t="s">
        <v>77</v>
      </c>
      <c r="B77" s="8" t="s">
        <v>352</v>
      </c>
      <c r="C77" s="31">
        <v>0</v>
      </c>
      <c r="D77" s="41">
        <v>6100</v>
      </c>
      <c r="E77" s="31">
        <f t="shared" si="14"/>
        <v>6100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</row>
    <row r="78" spans="1:11" ht="14.25">
      <c r="A78" s="12" t="s">
        <v>77</v>
      </c>
      <c r="B78" s="8" t="s">
        <v>353</v>
      </c>
      <c r="C78" s="31">
        <v>0</v>
      </c>
      <c r="D78" s="41">
        <v>1575</v>
      </c>
      <c r="E78" s="31">
        <f t="shared" si="14"/>
        <v>1575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</row>
    <row r="79" spans="1:11" ht="14.25">
      <c r="A79" s="12" t="s">
        <v>77</v>
      </c>
      <c r="B79" s="8" t="s">
        <v>356</v>
      </c>
      <c r="C79" s="31">
        <v>0</v>
      </c>
      <c r="D79" s="41">
        <v>9957</v>
      </c>
      <c r="E79" s="31">
        <f t="shared" si="14"/>
        <v>9957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</row>
    <row r="80" spans="1:11" ht="14.25">
      <c r="A80" s="12" t="s">
        <v>77</v>
      </c>
      <c r="B80" s="39" t="s">
        <v>331</v>
      </c>
      <c r="C80" s="31">
        <v>131822</v>
      </c>
      <c r="D80" s="41">
        <v>0</v>
      </c>
      <c r="E80" s="31">
        <f t="shared" si="14"/>
        <v>131822</v>
      </c>
      <c r="F80" s="31">
        <v>0</v>
      </c>
      <c r="G80" s="31">
        <v>0</v>
      </c>
      <c r="H80" s="31">
        <f t="shared" si="15"/>
        <v>0</v>
      </c>
      <c r="I80" s="31">
        <v>0</v>
      </c>
      <c r="J80" s="31">
        <v>0</v>
      </c>
      <c r="K80" s="31">
        <f t="shared" si="16"/>
        <v>0</v>
      </c>
    </row>
    <row r="81" spans="1:11" ht="14.25">
      <c r="A81" s="10" t="s">
        <v>77</v>
      </c>
      <c r="B81" s="11" t="s">
        <v>0</v>
      </c>
      <c r="C81" s="32">
        <v>7396518</v>
      </c>
      <c r="D81" s="32">
        <f>SUM(D58:D80)</f>
        <v>515886</v>
      </c>
      <c r="E81" s="32">
        <f>SUM(E58:E80)</f>
        <v>7912404</v>
      </c>
      <c r="F81" s="32">
        <f>SUM(F58:F80)</f>
        <v>7070920</v>
      </c>
      <c r="G81" s="32">
        <f>SUM(G58:G76)</f>
        <v>0</v>
      </c>
      <c r="H81" s="32">
        <f>SUM(H58:H76)</f>
        <v>7070920</v>
      </c>
      <c r="I81" s="32">
        <f>SUM(I58:I80)</f>
        <v>7065493</v>
      </c>
      <c r="J81" s="32">
        <f>SUM(J58:J76)</f>
        <v>0</v>
      </c>
      <c r="K81" s="32">
        <f>SUM(K58:K76)</f>
        <v>7065493</v>
      </c>
    </row>
    <row r="82" spans="1:11" ht="14.25">
      <c r="A82" s="12" t="s">
        <v>80</v>
      </c>
      <c r="B82" s="8" t="s">
        <v>226</v>
      </c>
      <c r="C82" s="31">
        <v>7969</v>
      </c>
      <c r="D82" s="31">
        <v>14</v>
      </c>
      <c r="E82" s="31">
        <f>SUM(C82:D82)</f>
        <v>7983</v>
      </c>
      <c r="F82" s="31">
        <v>5615</v>
      </c>
      <c r="G82" s="31">
        <v>0</v>
      </c>
      <c r="H82" s="31">
        <f>SUM(F82:G82)</f>
        <v>5615</v>
      </c>
      <c r="I82" s="31">
        <v>0</v>
      </c>
      <c r="J82" s="31">
        <v>0</v>
      </c>
      <c r="K82" s="31">
        <f>SUM(I82:J82)</f>
        <v>0</v>
      </c>
    </row>
    <row r="83" spans="1:11" ht="14.25">
      <c r="A83" s="12" t="s">
        <v>205</v>
      </c>
      <c r="B83" s="42" t="s">
        <v>213</v>
      </c>
      <c r="C83" s="58">
        <v>195074</v>
      </c>
      <c r="D83" s="31">
        <v>0</v>
      </c>
      <c r="E83" s="31">
        <f aca="true" t="shared" si="17" ref="E83:E96">SUM(C83:D83)</f>
        <v>195074</v>
      </c>
      <c r="F83" s="31">
        <v>121470</v>
      </c>
      <c r="G83" s="31">
        <v>0</v>
      </c>
      <c r="H83" s="31">
        <f aca="true" t="shared" si="18" ref="H83:I96">SUM(F83:G83)</f>
        <v>121470</v>
      </c>
      <c r="I83" s="58">
        <v>0</v>
      </c>
      <c r="J83" s="31">
        <v>0</v>
      </c>
      <c r="K83" s="31">
        <f aca="true" t="shared" si="19" ref="K83:K96">SUM(I83:J83)</f>
        <v>0</v>
      </c>
    </row>
    <row r="84" spans="1:11" ht="14.25">
      <c r="A84" s="12" t="s">
        <v>80</v>
      </c>
      <c r="B84" s="37" t="s">
        <v>212</v>
      </c>
      <c r="C84" s="41">
        <v>117646</v>
      </c>
      <c r="D84" s="31">
        <v>0</v>
      </c>
      <c r="E84" s="31">
        <f t="shared" si="17"/>
        <v>117646</v>
      </c>
      <c r="F84" s="41">
        <v>0</v>
      </c>
      <c r="G84" s="31">
        <v>0</v>
      </c>
      <c r="H84" s="31">
        <f t="shared" si="18"/>
        <v>0</v>
      </c>
      <c r="I84" s="41">
        <v>0</v>
      </c>
      <c r="J84" s="31">
        <v>0</v>
      </c>
      <c r="K84" s="31">
        <f t="shared" si="19"/>
        <v>0</v>
      </c>
    </row>
    <row r="85" spans="1:11" ht="14.25">
      <c r="A85" s="12" t="s">
        <v>80</v>
      </c>
      <c r="B85" s="8" t="s">
        <v>210</v>
      </c>
      <c r="C85" s="31">
        <v>2983885</v>
      </c>
      <c r="D85" s="31">
        <v>0</v>
      </c>
      <c r="E85" s="31">
        <f t="shared" si="17"/>
        <v>2983885</v>
      </c>
      <c r="F85" s="31">
        <v>1503732</v>
      </c>
      <c r="G85" s="31">
        <v>0</v>
      </c>
      <c r="H85" s="31">
        <f t="shared" si="18"/>
        <v>1503732</v>
      </c>
      <c r="I85" s="31">
        <v>0</v>
      </c>
      <c r="J85" s="31">
        <v>0</v>
      </c>
      <c r="K85" s="31">
        <f t="shared" si="19"/>
        <v>0</v>
      </c>
    </row>
    <row r="86" spans="1:11" ht="14.25">
      <c r="A86" s="12" t="s">
        <v>80</v>
      </c>
      <c r="B86" s="8" t="s">
        <v>181</v>
      </c>
      <c r="C86" s="31">
        <v>77500</v>
      </c>
      <c r="D86" s="31">
        <v>0</v>
      </c>
      <c r="E86" s="31">
        <f t="shared" si="17"/>
        <v>77500</v>
      </c>
      <c r="F86" s="31">
        <v>18000</v>
      </c>
      <c r="G86" s="31">
        <v>0</v>
      </c>
      <c r="H86" s="31">
        <f t="shared" si="18"/>
        <v>18000</v>
      </c>
      <c r="I86" s="31">
        <v>0</v>
      </c>
      <c r="J86" s="31">
        <v>0</v>
      </c>
      <c r="K86" s="31">
        <f t="shared" si="19"/>
        <v>0</v>
      </c>
    </row>
    <row r="87" spans="1:11" ht="14.25">
      <c r="A87" s="12" t="s">
        <v>80</v>
      </c>
      <c r="B87" s="8" t="s">
        <v>214</v>
      </c>
      <c r="C87" s="31">
        <v>20016</v>
      </c>
      <c r="D87" s="31">
        <v>0</v>
      </c>
      <c r="E87" s="31">
        <f t="shared" si="17"/>
        <v>20016</v>
      </c>
      <c r="F87" s="31">
        <v>11290</v>
      </c>
      <c r="G87" s="31">
        <v>0</v>
      </c>
      <c r="H87" s="31">
        <f t="shared" si="18"/>
        <v>11290</v>
      </c>
      <c r="I87" s="31">
        <v>0</v>
      </c>
      <c r="J87" s="31">
        <v>0</v>
      </c>
      <c r="K87" s="31">
        <f t="shared" si="19"/>
        <v>0</v>
      </c>
    </row>
    <row r="88" spans="1:11" ht="14.25">
      <c r="A88" s="12" t="s">
        <v>80</v>
      </c>
      <c r="B88" s="8" t="s">
        <v>232</v>
      </c>
      <c r="C88" s="31">
        <v>145500</v>
      </c>
      <c r="D88" s="31">
        <v>0</v>
      </c>
      <c r="E88" s="31">
        <f t="shared" si="17"/>
        <v>145500</v>
      </c>
      <c r="F88" s="31">
        <v>104500</v>
      </c>
      <c r="G88" s="31">
        <v>0</v>
      </c>
      <c r="H88" s="31">
        <f t="shared" si="18"/>
        <v>104500</v>
      </c>
      <c r="I88" s="31">
        <v>0</v>
      </c>
      <c r="J88" s="31">
        <v>0</v>
      </c>
      <c r="K88" s="31">
        <f t="shared" si="19"/>
        <v>0</v>
      </c>
    </row>
    <row r="89" spans="1:11" ht="14.25">
      <c r="A89" s="12" t="s">
        <v>80</v>
      </c>
      <c r="B89" s="8" t="s">
        <v>185</v>
      </c>
      <c r="C89" s="31">
        <v>92000</v>
      </c>
      <c r="D89" s="31">
        <v>0</v>
      </c>
      <c r="E89" s="31">
        <f t="shared" si="17"/>
        <v>92000</v>
      </c>
      <c r="F89" s="31">
        <v>67837</v>
      </c>
      <c r="G89" s="31">
        <v>0</v>
      </c>
      <c r="H89" s="31">
        <f t="shared" si="18"/>
        <v>67837</v>
      </c>
      <c r="I89" s="31">
        <v>67837</v>
      </c>
      <c r="J89" s="31">
        <v>0</v>
      </c>
      <c r="K89" s="31">
        <f t="shared" si="19"/>
        <v>67837</v>
      </c>
    </row>
    <row r="90" spans="1:11" ht="14.25">
      <c r="A90" s="12" t="s">
        <v>80</v>
      </c>
      <c r="B90" s="8" t="s">
        <v>186</v>
      </c>
      <c r="C90" s="31">
        <v>45700</v>
      </c>
      <c r="D90" s="31">
        <v>0</v>
      </c>
      <c r="E90" s="31">
        <f t="shared" si="17"/>
        <v>45700</v>
      </c>
      <c r="F90" s="31">
        <v>0</v>
      </c>
      <c r="G90" s="31">
        <v>0</v>
      </c>
      <c r="H90" s="31">
        <f t="shared" si="18"/>
        <v>0</v>
      </c>
      <c r="I90" s="31">
        <v>0</v>
      </c>
      <c r="J90" s="31">
        <v>0</v>
      </c>
      <c r="K90" s="31">
        <f t="shared" si="19"/>
        <v>0</v>
      </c>
    </row>
    <row r="91" spans="1:11" ht="14.25">
      <c r="A91" s="12" t="s">
        <v>80</v>
      </c>
      <c r="B91" s="8" t="s">
        <v>189</v>
      </c>
      <c r="C91" s="31">
        <v>4858</v>
      </c>
      <c r="D91" s="31">
        <v>0</v>
      </c>
      <c r="E91" s="31">
        <f t="shared" si="17"/>
        <v>4858</v>
      </c>
      <c r="F91" s="31">
        <v>0</v>
      </c>
      <c r="G91" s="31">
        <v>0</v>
      </c>
      <c r="H91" s="31">
        <f t="shared" si="18"/>
        <v>0</v>
      </c>
      <c r="I91" s="31">
        <v>0</v>
      </c>
      <c r="J91" s="31">
        <v>0</v>
      </c>
      <c r="K91" s="31">
        <f t="shared" si="19"/>
        <v>0</v>
      </c>
    </row>
    <row r="92" spans="1:13" ht="14.25">
      <c r="A92" s="12" t="s">
        <v>80</v>
      </c>
      <c r="B92" s="8" t="s">
        <v>303</v>
      </c>
      <c r="C92" s="31">
        <v>4517</v>
      </c>
      <c r="D92" s="31">
        <v>0</v>
      </c>
      <c r="E92" s="31">
        <f t="shared" si="17"/>
        <v>4517</v>
      </c>
      <c r="F92" s="31">
        <v>0</v>
      </c>
      <c r="G92" s="31">
        <v>0</v>
      </c>
      <c r="H92" s="31">
        <f t="shared" si="18"/>
        <v>0</v>
      </c>
      <c r="I92" s="31">
        <v>0</v>
      </c>
      <c r="J92" s="31">
        <v>0</v>
      </c>
      <c r="K92" s="31">
        <f t="shared" si="19"/>
        <v>0</v>
      </c>
      <c r="M92" s="9"/>
    </row>
    <row r="93" spans="1:13" ht="14.25">
      <c r="A93" s="12" t="s">
        <v>80</v>
      </c>
      <c r="B93" s="8" t="s">
        <v>345</v>
      </c>
      <c r="C93" s="31">
        <v>3973</v>
      </c>
      <c r="D93" s="31">
        <v>0</v>
      </c>
      <c r="E93" s="31">
        <f t="shared" si="17"/>
        <v>3973</v>
      </c>
      <c r="F93" s="31">
        <v>0</v>
      </c>
      <c r="G93" s="31">
        <v>0</v>
      </c>
      <c r="H93" s="31">
        <f t="shared" si="18"/>
        <v>0</v>
      </c>
      <c r="I93" s="31">
        <v>0</v>
      </c>
      <c r="J93" s="31">
        <v>0</v>
      </c>
      <c r="K93" s="31">
        <f t="shared" si="19"/>
        <v>0</v>
      </c>
      <c r="M93" s="9"/>
    </row>
    <row r="94" spans="1:13" ht="14.25">
      <c r="A94" s="12" t="s">
        <v>80</v>
      </c>
      <c r="B94" s="8" t="s">
        <v>306</v>
      </c>
      <c r="C94" s="31">
        <v>4500</v>
      </c>
      <c r="D94" s="31">
        <v>11193</v>
      </c>
      <c r="E94" s="31">
        <f t="shared" si="17"/>
        <v>15693</v>
      </c>
      <c r="F94" s="31">
        <v>0</v>
      </c>
      <c r="G94" s="31">
        <v>0</v>
      </c>
      <c r="H94" s="31">
        <f t="shared" si="18"/>
        <v>0</v>
      </c>
      <c r="I94" s="31">
        <v>0</v>
      </c>
      <c r="J94" s="31">
        <v>0</v>
      </c>
      <c r="K94" s="31">
        <f t="shared" si="19"/>
        <v>0</v>
      </c>
      <c r="M94" s="9"/>
    </row>
    <row r="95" spans="1:13" ht="14.25">
      <c r="A95" s="12" t="s">
        <v>80</v>
      </c>
      <c r="B95" s="8" t="s">
        <v>358</v>
      </c>
      <c r="C95" s="31">
        <v>0</v>
      </c>
      <c r="D95" s="31">
        <v>8280</v>
      </c>
      <c r="E95" s="31">
        <f t="shared" si="17"/>
        <v>8280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M95" s="9"/>
    </row>
    <row r="96" spans="1:13" ht="14.25">
      <c r="A96" s="12" t="s">
        <v>80</v>
      </c>
      <c r="B96" s="8" t="s">
        <v>314</v>
      </c>
      <c r="C96" s="31">
        <v>755</v>
      </c>
      <c r="D96" s="31">
        <v>329</v>
      </c>
      <c r="E96" s="31">
        <f t="shared" si="17"/>
        <v>1084</v>
      </c>
      <c r="F96" s="31">
        <v>955</v>
      </c>
      <c r="G96" s="31">
        <v>0</v>
      </c>
      <c r="H96" s="31">
        <f t="shared" si="18"/>
        <v>955</v>
      </c>
      <c r="I96" s="31">
        <f t="shared" si="18"/>
        <v>955</v>
      </c>
      <c r="J96" s="31">
        <v>0</v>
      </c>
      <c r="K96" s="31">
        <f t="shared" si="19"/>
        <v>955</v>
      </c>
      <c r="M96" s="9"/>
    </row>
    <row r="97" spans="1:11" ht="14.25">
      <c r="A97" s="10" t="s">
        <v>80</v>
      </c>
      <c r="B97" s="11" t="s">
        <v>22</v>
      </c>
      <c r="C97" s="13">
        <v>3703893</v>
      </c>
      <c r="D97" s="13">
        <f aca="true" t="shared" si="20" ref="D97:K97">SUM(D82:D96)</f>
        <v>19816</v>
      </c>
      <c r="E97" s="13">
        <f t="shared" si="20"/>
        <v>3723709</v>
      </c>
      <c r="F97" s="13">
        <f t="shared" si="20"/>
        <v>1833399</v>
      </c>
      <c r="G97" s="13">
        <f t="shared" si="20"/>
        <v>0</v>
      </c>
      <c r="H97" s="13">
        <f t="shared" si="20"/>
        <v>1833399</v>
      </c>
      <c r="I97" s="13">
        <f t="shared" si="20"/>
        <v>68792</v>
      </c>
      <c r="J97" s="13">
        <f t="shared" si="20"/>
        <v>0</v>
      </c>
      <c r="K97" s="13">
        <f t="shared" si="20"/>
        <v>68792</v>
      </c>
    </row>
    <row r="98" spans="1:11" ht="14.25">
      <c r="A98" s="39" t="s">
        <v>319</v>
      </c>
      <c r="B98" s="37" t="s">
        <v>320</v>
      </c>
      <c r="C98" s="38">
        <v>0</v>
      </c>
      <c r="D98" s="38">
        <v>357445</v>
      </c>
      <c r="E98" s="38">
        <f>SUM(C98:D98)</f>
        <v>357445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</row>
    <row r="99" spans="1:11" ht="14.25">
      <c r="A99" s="10" t="s">
        <v>319</v>
      </c>
      <c r="B99" s="11"/>
      <c r="C99" s="13">
        <v>0</v>
      </c>
      <c r="D99" s="13">
        <f>SUM(D98)</f>
        <v>357445</v>
      </c>
      <c r="E99" s="13">
        <f>SUM(E98)</f>
        <v>357445</v>
      </c>
      <c r="F99" s="13">
        <f>SUM(F98)</f>
        <v>0</v>
      </c>
      <c r="G99" s="13">
        <f>SUM(G98)</f>
        <v>0</v>
      </c>
      <c r="H99" s="13">
        <v>0</v>
      </c>
      <c r="I99" s="13">
        <f>SUM(I98)</f>
        <v>0</v>
      </c>
      <c r="J99" s="13">
        <f>SUM(J98)</f>
        <v>0</v>
      </c>
      <c r="K99" s="13">
        <v>0</v>
      </c>
    </row>
    <row r="100" spans="1:11" ht="14.25">
      <c r="A100" s="12" t="s">
        <v>209</v>
      </c>
      <c r="B100" s="8" t="s">
        <v>81</v>
      </c>
      <c r="C100" s="31">
        <v>650000</v>
      </c>
      <c r="D100" s="31">
        <v>0</v>
      </c>
      <c r="E100" s="31">
        <f>SUM(C100:D100)</f>
        <v>650000</v>
      </c>
      <c r="F100" s="31">
        <v>690000</v>
      </c>
      <c r="G100" s="31">
        <v>0</v>
      </c>
      <c r="H100" s="31">
        <f>SUM(F100:G100)</f>
        <v>690000</v>
      </c>
      <c r="I100" s="31">
        <v>0</v>
      </c>
      <c r="J100" s="31">
        <v>0</v>
      </c>
      <c r="K100" s="31">
        <f>SUM(I100:J100)</f>
        <v>0</v>
      </c>
    </row>
    <row r="101" spans="1:11" ht="14.25">
      <c r="A101" s="12" t="s">
        <v>209</v>
      </c>
      <c r="B101" s="8" t="s">
        <v>246</v>
      </c>
      <c r="C101" s="31">
        <v>81789</v>
      </c>
      <c r="D101" s="31">
        <v>0</v>
      </c>
      <c r="E101" s="31">
        <f>SUM(C101:D101)</f>
        <v>81789</v>
      </c>
      <c r="F101" s="31">
        <v>70000</v>
      </c>
      <c r="G101" s="31">
        <v>0</v>
      </c>
      <c r="H101" s="31">
        <f>SUM(F101:G101)</f>
        <v>70000</v>
      </c>
      <c r="I101" s="31">
        <v>70000</v>
      </c>
      <c r="J101" s="31">
        <v>0</v>
      </c>
      <c r="K101" s="31">
        <f>SUM(I101:J101)</f>
        <v>70000</v>
      </c>
    </row>
    <row r="102" spans="1:11" ht="14.25">
      <c r="A102" s="12" t="s">
        <v>209</v>
      </c>
      <c r="B102" s="8" t="s">
        <v>82</v>
      </c>
      <c r="C102" s="31">
        <v>623649</v>
      </c>
      <c r="D102" s="31">
        <v>0</v>
      </c>
      <c r="E102" s="31">
        <f>SUM(C102:D102)</f>
        <v>623649</v>
      </c>
      <c r="F102" s="31">
        <v>729709</v>
      </c>
      <c r="G102" s="31">
        <v>0</v>
      </c>
      <c r="H102" s="31">
        <f>SUM(F102:G102)</f>
        <v>729709</v>
      </c>
      <c r="I102" s="31">
        <v>729709</v>
      </c>
      <c r="J102" s="31">
        <v>0</v>
      </c>
      <c r="K102" s="31">
        <f>SUM(I102:J102)</f>
        <v>729709</v>
      </c>
    </row>
    <row r="103" spans="1:11" ht="14.25">
      <c r="A103" s="12" t="s">
        <v>209</v>
      </c>
      <c r="B103" s="8" t="s">
        <v>346</v>
      </c>
      <c r="C103" s="31">
        <v>1357878</v>
      </c>
      <c r="D103" s="31">
        <v>0</v>
      </c>
      <c r="E103" s="31">
        <f>SUM(C103:D103)</f>
        <v>1357878</v>
      </c>
      <c r="F103" s="31">
        <v>0</v>
      </c>
      <c r="G103" s="31">
        <v>0</v>
      </c>
      <c r="H103" s="31">
        <f>SUM(F103:G103)</f>
        <v>0</v>
      </c>
      <c r="I103" s="31">
        <v>0</v>
      </c>
      <c r="J103" s="31">
        <v>0</v>
      </c>
      <c r="K103" s="31">
        <f>SUM(I103:J103)</f>
        <v>0</v>
      </c>
    </row>
    <row r="104" spans="1:11" ht="14.25">
      <c r="A104" s="10" t="s">
        <v>83</v>
      </c>
      <c r="B104" s="11" t="s">
        <v>0</v>
      </c>
      <c r="C104" s="13">
        <v>2713316</v>
      </c>
      <c r="D104" s="13">
        <f>SUM(D100:D103)</f>
        <v>0</v>
      </c>
      <c r="E104" s="13">
        <f>SUM(E100:E103)</f>
        <v>2713316</v>
      </c>
      <c r="F104" s="13">
        <f>SUM(F100:F103)</f>
        <v>1489709</v>
      </c>
      <c r="G104" s="13">
        <f>SUM(G100:G102)</f>
        <v>0</v>
      </c>
      <c r="H104" s="13">
        <f>SUM(H100:H102)</f>
        <v>1489709</v>
      </c>
      <c r="I104" s="13">
        <f>SUM(I100:I103)</f>
        <v>799709</v>
      </c>
      <c r="J104" s="13">
        <f>SUM(J100:J102)</f>
        <v>0</v>
      </c>
      <c r="K104" s="13">
        <f>SUM(K100:K102)</f>
        <v>799709</v>
      </c>
    </row>
    <row r="105" spans="1:11" ht="14.25">
      <c r="A105" s="12" t="s">
        <v>243</v>
      </c>
      <c r="B105" s="8" t="s">
        <v>244</v>
      </c>
      <c r="C105" s="31">
        <v>4760</v>
      </c>
      <c r="D105" s="31">
        <v>0</v>
      </c>
      <c r="E105" s="31">
        <f>SUM(C105:D105)</f>
        <v>4760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</row>
    <row r="106" spans="1:11" ht="14.25">
      <c r="A106" s="12" t="s">
        <v>340</v>
      </c>
      <c r="B106" s="42" t="s">
        <v>341</v>
      </c>
      <c r="C106" s="31">
        <v>11151</v>
      </c>
      <c r="D106" s="31">
        <v>0</v>
      </c>
      <c r="E106" s="31">
        <f>SUM(C106:D106)</f>
        <v>11151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</row>
    <row r="107" spans="1:11" ht="14.25">
      <c r="A107" s="12" t="s">
        <v>84</v>
      </c>
      <c r="B107" s="8" t="s">
        <v>85</v>
      </c>
      <c r="C107" s="31">
        <v>500</v>
      </c>
      <c r="D107" s="31">
        <v>0</v>
      </c>
      <c r="E107" s="31">
        <f aca="true" t="shared" si="21" ref="E107:E123">SUM(C107:D107)</f>
        <v>500</v>
      </c>
      <c r="F107" s="31">
        <v>1000</v>
      </c>
      <c r="G107" s="31">
        <v>0</v>
      </c>
      <c r="H107" s="31">
        <f>SUM(F107:G107)</f>
        <v>1000</v>
      </c>
      <c r="I107" s="31">
        <v>1000</v>
      </c>
      <c r="J107" s="31">
        <v>0</v>
      </c>
      <c r="K107" s="31">
        <f>SUM(I107:J107)</f>
        <v>1000</v>
      </c>
    </row>
    <row r="108" spans="1:11" ht="14.25">
      <c r="A108" s="18" t="s">
        <v>86</v>
      </c>
      <c r="B108" s="17" t="s">
        <v>87</v>
      </c>
      <c r="C108" s="57">
        <v>264</v>
      </c>
      <c r="D108" s="31">
        <v>-16</v>
      </c>
      <c r="E108" s="31">
        <f t="shared" si="21"/>
        <v>248</v>
      </c>
      <c r="F108" s="57">
        <v>1264</v>
      </c>
      <c r="G108" s="57">
        <v>0</v>
      </c>
      <c r="H108" s="31">
        <f>SUM(F108:G108)</f>
        <v>1264</v>
      </c>
      <c r="I108" s="57">
        <v>1264</v>
      </c>
      <c r="J108" s="57">
        <v>0</v>
      </c>
      <c r="K108" s="31">
        <f>SUM(I108:J108)</f>
        <v>1264</v>
      </c>
    </row>
    <row r="109" spans="1:11" ht="14.25">
      <c r="A109" s="18" t="s">
        <v>88</v>
      </c>
      <c r="B109" s="17" t="s">
        <v>89</v>
      </c>
      <c r="C109" s="57">
        <v>156004</v>
      </c>
      <c r="D109" s="31">
        <v>-5000</v>
      </c>
      <c r="E109" s="31">
        <f t="shared" si="21"/>
        <v>151004</v>
      </c>
      <c r="F109" s="57">
        <v>164149</v>
      </c>
      <c r="G109" s="57">
        <v>0</v>
      </c>
      <c r="H109" s="31">
        <f>SUM(F109:G109)</f>
        <v>164149</v>
      </c>
      <c r="I109" s="31">
        <f>SUM(G109:H109)</f>
        <v>164149</v>
      </c>
      <c r="J109" s="57">
        <v>0</v>
      </c>
      <c r="K109" s="31">
        <f aca="true" t="shared" si="22" ref="K109:K123">SUM(I109:J109)</f>
        <v>164149</v>
      </c>
    </row>
    <row r="110" spans="1:11" ht="14.25">
      <c r="A110" s="12" t="s">
        <v>90</v>
      </c>
      <c r="B110" s="8" t="s">
        <v>91</v>
      </c>
      <c r="C110" s="31">
        <v>2100</v>
      </c>
      <c r="D110" s="31">
        <v>-700</v>
      </c>
      <c r="E110" s="31">
        <f t="shared" si="21"/>
        <v>1400</v>
      </c>
      <c r="F110" s="31">
        <v>2340</v>
      </c>
      <c r="G110" s="57">
        <v>0</v>
      </c>
      <c r="H110" s="31">
        <f>SUM(F110:G110)</f>
        <v>2340</v>
      </c>
      <c r="I110" s="31">
        <f>SUM(G110:H110)</f>
        <v>2340</v>
      </c>
      <c r="J110" s="57">
        <v>0</v>
      </c>
      <c r="K110" s="31">
        <f t="shared" si="22"/>
        <v>2340</v>
      </c>
    </row>
    <row r="111" spans="1:11" ht="14.25">
      <c r="A111" s="12" t="s">
        <v>92</v>
      </c>
      <c r="B111" s="8" t="s">
        <v>93</v>
      </c>
      <c r="C111" s="31">
        <v>56795</v>
      </c>
      <c r="D111" s="31">
        <v>550</v>
      </c>
      <c r="E111" s="31">
        <f t="shared" si="21"/>
        <v>57345</v>
      </c>
      <c r="F111" s="31">
        <v>70990</v>
      </c>
      <c r="G111" s="57">
        <v>0</v>
      </c>
      <c r="H111" s="31">
        <v>70990</v>
      </c>
      <c r="I111" s="31">
        <v>72990</v>
      </c>
      <c r="J111" s="57">
        <v>0</v>
      </c>
      <c r="K111" s="31">
        <v>72990</v>
      </c>
    </row>
    <row r="112" spans="1:11" ht="14.25">
      <c r="A112" s="12" t="s">
        <v>334</v>
      </c>
      <c r="B112" s="8" t="s">
        <v>335</v>
      </c>
      <c r="C112" s="31">
        <v>600</v>
      </c>
      <c r="D112" s="31">
        <v>0</v>
      </c>
      <c r="E112" s="31">
        <f t="shared" si="21"/>
        <v>600</v>
      </c>
      <c r="F112" s="31">
        <v>0</v>
      </c>
      <c r="G112" s="57">
        <v>0</v>
      </c>
      <c r="H112" s="31">
        <f>SUM(F112:G112)</f>
        <v>0</v>
      </c>
      <c r="I112" s="31">
        <v>0</v>
      </c>
      <c r="J112" s="57">
        <v>0</v>
      </c>
      <c r="K112" s="31">
        <f t="shared" si="22"/>
        <v>0</v>
      </c>
    </row>
    <row r="113" spans="1:11" ht="14.25">
      <c r="A113" s="12" t="s">
        <v>94</v>
      </c>
      <c r="B113" s="8" t="s">
        <v>95</v>
      </c>
      <c r="C113" s="31">
        <v>25000</v>
      </c>
      <c r="D113" s="31">
        <v>3700</v>
      </c>
      <c r="E113" s="31">
        <f t="shared" si="21"/>
        <v>28700</v>
      </c>
      <c r="F113" s="31">
        <v>30000</v>
      </c>
      <c r="G113" s="57">
        <v>0</v>
      </c>
      <c r="H113" s="31">
        <v>30000</v>
      </c>
      <c r="I113" s="31">
        <v>30000</v>
      </c>
      <c r="J113" s="57">
        <v>0</v>
      </c>
      <c r="K113" s="31">
        <v>30000</v>
      </c>
    </row>
    <row r="114" spans="1:11" ht="14.25">
      <c r="A114" s="12" t="s">
        <v>96</v>
      </c>
      <c r="B114" s="8" t="s">
        <v>97</v>
      </c>
      <c r="C114" s="31">
        <v>5260</v>
      </c>
      <c r="D114" s="31">
        <v>550</v>
      </c>
      <c r="E114" s="31">
        <f t="shared" si="21"/>
        <v>5810</v>
      </c>
      <c r="F114" s="33">
        <v>5300</v>
      </c>
      <c r="G114" s="33">
        <v>0</v>
      </c>
      <c r="H114" s="33">
        <f aca="true" t="shared" si="23" ref="H114:H119">SUM(F114:G114)</f>
        <v>5300</v>
      </c>
      <c r="I114" s="33">
        <v>5450</v>
      </c>
      <c r="J114" s="33">
        <v>0</v>
      </c>
      <c r="K114" s="33">
        <f>SUM(I114:J114)</f>
        <v>5450</v>
      </c>
    </row>
    <row r="115" spans="1:11" ht="14.25">
      <c r="A115" s="12" t="s">
        <v>98</v>
      </c>
      <c r="B115" s="8" t="s">
        <v>99</v>
      </c>
      <c r="C115" s="31">
        <v>402851</v>
      </c>
      <c r="D115" s="41">
        <v>-2910</v>
      </c>
      <c r="E115" s="31">
        <f t="shared" si="21"/>
        <v>399941</v>
      </c>
      <c r="F115" s="31">
        <v>420000</v>
      </c>
      <c r="G115" s="57">
        <v>0</v>
      </c>
      <c r="H115" s="31">
        <f t="shared" si="23"/>
        <v>420000</v>
      </c>
      <c r="I115" s="31">
        <v>450000</v>
      </c>
      <c r="J115" s="57">
        <v>0</v>
      </c>
      <c r="K115" s="31">
        <f t="shared" si="22"/>
        <v>450000</v>
      </c>
    </row>
    <row r="116" spans="1:11" ht="14.25">
      <c r="A116" s="12" t="s">
        <v>100</v>
      </c>
      <c r="B116" s="8" t="s">
        <v>101</v>
      </c>
      <c r="C116" s="31">
        <v>7400</v>
      </c>
      <c r="D116" s="31">
        <v>0</v>
      </c>
      <c r="E116" s="31">
        <f t="shared" si="21"/>
        <v>7400</v>
      </c>
      <c r="F116" s="33">
        <v>5000</v>
      </c>
      <c r="G116" s="33">
        <v>0</v>
      </c>
      <c r="H116" s="33">
        <f t="shared" si="23"/>
        <v>5000</v>
      </c>
      <c r="I116" s="33">
        <v>5000</v>
      </c>
      <c r="J116" s="33">
        <v>0</v>
      </c>
      <c r="K116" s="33">
        <f t="shared" si="22"/>
        <v>5000</v>
      </c>
    </row>
    <row r="117" spans="1:11" ht="14.25">
      <c r="A117" s="12" t="s">
        <v>102</v>
      </c>
      <c r="B117" s="8" t="s">
        <v>103</v>
      </c>
      <c r="C117" s="31">
        <v>19900</v>
      </c>
      <c r="D117" s="31">
        <v>0</v>
      </c>
      <c r="E117" s="31">
        <f t="shared" si="21"/>
        <v>19900</v>
      </c>
      <c r="F117" s="31">
        <v>26000</v>
      </c>
      <c r="G117" s="57">
        <v>0</v>
      </c>
      <c r="H117" s="31">
        <f t="shared" si="23"/>
        <v>26000</v>
      </c>
      <c r="I117" s="31">
        <f>SUM(G117:H117)</f>
        <v>26000</v>
      </c>
      <c r="J117" s="57">
        <v>0</v>
      </c>
      <c r="K117" s="31">
        <f t="shared" si="22"/>
        <v>26000</v>
      </c>
    </row>
    <row r="118" spans="1:11" ht="14.25">
      <c r="A118" s="12" t="s">
        <v>162</v>
      </c>
      <c r="B118" s="8" t="s">
        <v>163</v>
      </c>
      <c r="C118" s="31">
        <v>38400</v>
      </c>
      <c r="D118" s="31">
        <v>846</v>
      </c>
      <c r="E118" s="31">
        <f t="shared" si="21"/>
        <v>39246</v>
      </c>
      <c r="F118" s="41">
        <v>59300</v>
      </c>
      <c r="G118" s="57">
        <v>0</v>
      </c>
      <c r="H118" s="31">
        <f t="shared" si="23"/>
        <v>59300</v>
      </c>
      <c r="I118" s="31">
        <v>59300</v>
      </c>
      <c r="J118" s="57">
        <v>0</v>
      </c>
      <c r="K118" s="31">
        <f t="shared" si="22"/>
        <v>59300</v>
      </c>
    </row>
    <row r="119" spans="1:11" ht="14.25">
      <c r="A119" s="12" t="s">
        <v>245</v>
      </c>
      <c r="B119" s="8" t="s">
        <v>215</v>
      </c>
      <c r="C119" s="31">
        <v>20000</v>
      </c>
      <c r="D119" s="31">
        <v>0</v>
      </c>
      <c r="E119" s="31">
        <f t="shared" si="21"/>
        <v>20000</v>
      </c>
      <c r="F119" s="31">
        <v>0</v>
      </c>
      <c r="G119" s="57">
        <v>0</v>
      </c>
      <c r="H119" s="31">
        <f t="shared" si="23"/>
        <v>0</v>
      </c>
      <c r="I119" s="31">
        <v>0</v>
      </c>
      <c r="J119" s="57">
        <v>0</v>
      </c>
      <c r="K119" s="31">
        <f t="shared" si="22"/>
        <v>0</v>
      </c>
    </row>
    <row r="120" spans="1:11" ht="14.25">
      <c r="A120" s="12" t="s">
        <v>354</v>
      </c>
      <c r="B120" s="8" t="s">
        <v>355</v>
      </c>
      <c r="C120" s="31">
        <v>0</v>
      </c>
      <c r="D120" s="31">
        <v>8735</v>
      </c>
      <c r="E120" s="31">
        <f t="shared" si="21"/>
        <v>8735</v>
      </c>
      <c r="F120" s="31"/>
      <c r="G120" s="57"/>
      <c r="H120" s="31"/>
      <c r="I120" s="31"/>
      <c r="J120" s="57"/>
      <c r="K120" s="31"/>
    </row>
    <row r="121" spans="1:11" ht="14.25">
      <c r="A121" s="12" t="s">
        <v>104</v>
      </c>
      <c r="B121" s="8" t="s">
        <v>105</v>
      </c>
      <c r="C121" s="31">
        <v>146536</v>
      </c>
      <c r="D121" s="31">
        <v>11121</v>
      </c>
      <c r="E121" s="31">
        <f t="shared" si="21"/>
        <v>157657</v>
      </c>
      <c r="F121" s="31">
        <v>332800</v>
      </c>
      <c r="G121" s="57">
        <v>0</v>
      </c>
      <c r="H121" s="31">
        <f>SUM(F121:G121)</f>
        <v>332800</v>
      </c>
      <c r="I121" s="31">
        <v>350000</v>
      </c>
      <c r="J121" s="57">
        <v>0</v>
      </c>
      <c r="K121" s="31">
        <f t="shared" si="22"/>
        <v>350000</v>
      </c>
    </row>
    <row r="122" spans="1:11" ht="14.25">
      <c r="A122" s="12" t="s">
        <v>106</v>
      </c>
      <c r="B122" s="8" t="s">
        <v>107</v>
      </c>
      <c r="C122" s="31">
        <v>2500</v>
      </c>
      <c r="D122" s="31">
        <v>0</v>
      </c>
      <c r="E122" s="31">
        <f t="shared" si="21"/>
        <v>2500</v>
      </c>
      <c r="F122" s="31">
        <v>2500</v>
      </c>
      <c r="G122" s="31">
        <v>0</v>
      </c>
      <c r="H122" s="31">
        <f>SUM(F122:G122)</f>
        <v>2500</v>
      </c>
      <c r="I122" s="31">
        <v>2500</v>
      </c>
      <c r="J122" s="31">
        <v>0</v>
      </c>
      <c r="K122" s="31">
        <f t="shared" si="22"/>
        <v>2500</v>
      </c>
    </row>
    <row r="123" spans="1:11" ht="14.25">
      <c r="A123" s="12" t="s">
        <v>336</v>
      </c>
      <c r="B123" s="8" t="s">
        <v>108</v>
      </c>
      <c r="C123" s="31">
        <v>17278</v>
      </c>
      <c r="D123" s="31">
        <v>23142</v>
      </c>
      <c r="E123" s="31">
        <f t="shared" si="21"/>
        <v>40420</v>
      </c>
      <c r="F123" s="31">
        <v>9406</v>
      </c>
      <c r="G123" s="57">
        <v>0</v>
      </c>
      <c r="H123" s="31">
        <f>SUM(F123:G123)</f>
        <v>9406</v>
      </c>
      <c r="I123" s="31">
        <v>9406</v>
      </c>
      <c r="J123" s="31"/>
      <c r="K123" s="31">
        <f t="shared" si="22"/>
        <v>9406</v>
      </c>
    </row>
    <row r="124" spans="1:11" ht="14.25">
      <c r="A124" s="10" t="s">
        <v>109</v>
      </c>
      <c r="B124" s="11" t="s">
        <v>22</v>
      </c>
      <c r="C124" s="30">
        <v>917299</v>
      </c>
      <c r="D124" s="30">
        <f aca="true" t="shared" si="24" ref="D124:K124">SUM(D105:D123)</f>
        <v>40018</v>
      </c>
      <c r="E124" s="30">
        <f t="shared" si="24"/>
        <v>957317</v>
      </c>
      <c r="F124" s="30">
        <f t="shared" si="24"/>
        <v>1130049</v>
      </c>
      <c r="G124" s="30">
        <f t="shared" si="24"/>
        <v>0</v>
      </c>
      <c r="H124" s="30">
        <f t="shared" si="24"/>
        <v>1130049</v>
      </c>
      <c r="I124" s="30">
        <f t="shared" si="24"/>
        <v>1179399</v>
      </c>
      <c r="J124" s="30">
        <f t="shared" si="24"/>
        <v>0</v>
      </c>
      <c r="K124" s="30">
        <f t="shared" si="24"/>
        <v>1179399</v>
      </c>
    </row>
    <row r="125" spans="1:13" ht="14.25">
      <c r="A125" s="10"/>
      <c r="B125" s="11" t="s">
        <v>166</v>
      </c>
      <c r="C125" s="30">
        <v>48013153</v>
      </c>
      <c r="D125" s="30">
        <f>D124+D104+D97+D81+D57+D55+D50+D46+D43+D34+D28+D26+D24+D22+D19+D16+D13+D99</f>
        <v>910067</v>
      </c>
      <c r="E125" s="30">
        <f>E124+E104+E99+E97+E81+E57+E55+E50+E46+E43+E34+E28+E26+E24+E22+E19+E16+E13</f>
        <v>48923220</v>
      </c>
      <c r="F125" s="30">
        <f>F104+F99+F97+F81+F57+F55+F50+F46+F43+F34+F28+F26+F24+F22+F19+F16+F13+F124</f>
        <v>44753633</v>
      </c>
      <c r="G125" s="30">
        <f>G124+G104+G97+G81+G57+G55+G50+G46+G43+G34+G28+G26+G24+G22+G19+G16+G13+G99</f>
        <v>0</v>
      </c>
      <c r="H125" s="30">
        <f>SUM(F125:G125)</f>
        <v>44753633</v>
      </c>
      <c r="I125" s="30">
        <f>I124+I104+I99+I97+I81+I57+I55+I50+I46+I43+I34+I28+I26+I24+I22+I19+I16+I13</f>
        <v>44267953</v>
      </c>
      <c r="J125" s="30">
        <f>J124+J104+J97+J81+J57+J55+J50+J46+J43+J34+J28+J26+J24+J22+J19+J16+J13+J99</f>
        <v>0</v>
      </c>
      <c r="K125" s="30">
        <f>K124+K104+K99+K97+K81+K57+K55+K50+K46+K43+K34+K28+K26+K24+K22+K19+K16+K13</f>
        <v>44267953</v>
      </c>
      <c r="L125" s="28"/>
      <c r="M125" s="28"/>
    </row>
    <row r="126" spans="1:11" ht="14.25">
      <c r="A126" s="5" t="s">
        <v>182</v>
      </c>
      <c r="B126" s="52" t="s">
        <v>184</v>
      </c>
      <c r="C126" s="31">
        <v>4455940</v>
      </c>
      <c r="D126" s="31">
        <v>0</v>
      </c>
      <c r="E126" s="31">
        <f aca="true" t="shared" si="25" ref="E126:E141">SUM(C126:D126)</f>
        <v>4455940</v>
      </c>
      <c r="F126" s="31">
        <v>1347853</v>
      </c>
      <c r="G126" s="31">
        <v>0</v>
      </c>
      <c r="H126" s="31">
        <f aca="true" t="shared" si="26" ref="H126:H141">SUM(F126:G126)</f>
        <v>1347853</v>
      </c>
      <c r="I126" s="31">
        <v>0</v>
      </c>
      <c r="J126" s="31">
        <v>0</v>
      </c>
      <c r="K126" s="31">
        <f aca="true" t="shared" si="27" ref="K126:K132">SUM(I126:J126)</f>
        <v>0</v>
      </c>
    </row>
    <row r="127" spans="1:11" ht="14.25">
      <c r="A127" s="5"/>
      <c r="B127" s="3" t="s">
        <v>206</v>
      </c>
      <c r="C127" s="31">
        <v>1006707</v>
      </c>
      <c r="D127" s="31">
        <v>0</v>
      </c>
      <c r="E127" s="31">
        <f t="shared" si="25"/>
        <v>1006707</v>
      </c>
      <c r="F127" s="31">
        <v>0</v>
      </c>
      <c r="G127" s="31">
        <v>0</v>
      </c>
      <c r="H127" s="31">
        <f t="shared" si="26"/>
        <v>0</v>
      </c>
      <c r="I127" s="31">
        <v>0</v>
      </c>
      <c r="J127" s="31">
        <v>0</v>
      </c>
      <c r="K127" s="31">
        <f t="shared" si="27"/>
        <v>0</v>
      </c>
    </row>
    <row r="128" spans="1:11" ht="14.25">
      <c r="A128" s="5"/>
      <c r="B128" s="53" t="s">
        <v>222</v>
      </c>
      <c r="C128" s="31">
        <v>950326</v>
      </c>
      <c r="D128" s="31">
        <v>0</v>
      </c>
      <c r="E128" s="31">
        <f t="shared" si="25"/>
        <v>950326</v>
      </c>
      <c r="F128" s="31">
        <v>0</v>
      </c>
      <c r="G128" s="31">
        <v>0</v>
      </c>
      <c r="H128" s="31">
        <f t="shared" si="26"/>
        <v>0</v>
      </c>
      <c r="I128" s="31">
        <v>0</v>
      </c>
      <c r="J128" s="31">
        <v>0</v>
      </c>
      <c r="K128" s="31">
        <f t="shared" si="27"/>
        <v>0</v>
      </c>
    </row>
    <row r="129" spans="1:11" ht="14.25">
      <c r="A129" s="5"/>
      <c r="B129" s="52" t="s">
        <v>223</v>
      </c>
      <c r="C129" s="31">
        <v>506736</v>
      </c>
      <c r="D129" s="31">
        <v>0</v>
      </c>
      <c r="E129" s="31">
        <f t="shared" si="25"/>
        <v>506736</v>
      </c>
      <c r="F129" s="31">
        <v>0</v>
      </c>
      <c r="G129" s="31">
        <v>0</v>
      </c>
      <c r="H129" s="31">
        <f t="shared" si="26"/>
        <v>0</v>
      </c>
      <c r="I129" s="31">
        <v>0</v>
      </c>
      <c r="J129" s="31">
        <v>0</v>
      </c>
      <c r="K129" s="31">
        <f t="shared" si="27"/>
        <v>0</v>
      </c>
    </row>
    <row r="130" spans="1:11" ht="14.25">
      <c r="A130" s="5"/>
      <c r="B130" s="52" t="s">
        <v>224</v>
      </c>
      <c r="C130" s="31">
        <v>380593</v>
      </c>
      <c r="D130" s="31">
        <v>0</v>
      </c>
      <c r="E130" s="31">
        <f t="shared" si="25"/>
        <v>380593</v>
      </c>
      <c r="F130" s="31">
        <v>0</v>
      </c>
      <c r="G130" s="31">
        <v>0</v>
      </c>
      <c r="H130" s="31">
        <f t="shared" si="26"/>
        <v>0</v>
      </c>
      <c r="I130" s="31">
        <v>0</v>
      </c>
      <c r="J130" s="31">
        <v>0</v>
      </c>
      <c r="K130" s="31">
        <f t="shared" si="27"/>
        <v>0</v>
      </c>
    </row>
    <row r="131" spans="1:11" ht="14.25">
      <c r="A131" s="5"/>
      <c r="B131" s="52" t="s">
        <v>225</v>
      </c>
      <c r="C131" s="31">
        <v>216692</v>
      </c>
      <c r="D131" s="31">
        <v>0</v>
      </c>
      <c r="E131" s="31">
        <f t="shared" si="25"/>
        <v>216692</v>
      </c>
      <c r="F131" s="31">
        <v>0</v>
      </c>
      <c r="G131" s="31">
        <v>0</v>
      </c>
      <c r="H131" s="31">
        <f t="shared" si="26"/>
        <v>0</v>
      </c>
      <c r="I131" s="31">
        <v>0</v>
      </c>
      <c r="J131" s="31">
        <v>0</v>
      </c>
      <c r="K131" s="31">
        <f t="shared" si="27"/>
        <v>0</v>
      </c>
    </row>
    <row r="132" spans="1:11" ht="14.25">
      <c r="A132" s="5"/>
      <c r="B132" s="54" t="s">
        <v>337</v>
      </c>
      <c r="C132" s="31">
        <v>93900</v>
      </c>
      <c r="D132" s="31">
        <v>0</v>
      </c>
      <c r="E132" s="31">
        <f t="shared" si="25"/>
        <v>93900</v>
      </c>
      <c r="F132" s="31">
        <v>0</v>
      </c>
      <c r="G132" s="31">
        <v>0</v>
      </c>
      <c r="H132" s="31">
        <f t="shared" si="26"/>
        <v>0</v>
      </c>
      <c r="I132" s="31">
        <v>0</v>
      </c>
      <c r="J132" s="31">
        <v>0</v>
      </c>
      <c r="K132" s="31">
        <f t="shared" si="27"/>
        <v>0</v>
      </c>
    </row>
    <row r="133" spans="1:11" ht="14.25">
      <c r="A133" s="5"/>
      <c r="B133" s="54" t="s">
        <v>338</v>
      </c>
      <c r="C133" s="31">
        <v>255550</v>
      </c>
      <c r="D133" s="31">
        <v>0</v>
      </c>
      <c r="E133" s="31">
        <f t="shared" si="25"/>
        <v>255550</v>
      </c>
      <c r="F133" s="31">
        <v>596283</v>
      </c>
      <c r="G133" s="31">
        <v>0</v>
      </c>
      <c r="H133" s="31">
        <f t="shared" si="26"/>
        <v>596283</v>
      </c>
      <c r="I133" s="31">
        <v>0</v>
      </c>
      <c r="J133" s="31">
        <v>0</v>
      </c>
      <c r="K133" s="31">
        <v>0</v>
      </c>
    </row>
    <row r="134" spans="1:11" ht="14.25">
      <c r="A134" s="5"/>
      <c r="B134" s="52" t="s">
        <v>234</v>
      </c>
      <c r="C134" s="31">
        <v>2003760</v>
      </c>
      <c r="D134" s="31">
        <v>0</v>
      </c>
      <c r="E134" s="31">
        <f t="shared" si="25"/>
        <v>2003760</v>
      </c>
      <c r="F134" s="31">
        <v>0</v>
      </c>
      <c r="G134" s="31">
        <v>0</v>
      </c>
      <c r="H134" s="31">
        <f t="shared" si="26"/>
        <v>0</v>
      </c>
      <c r="I134" s="31">
        <v>0</v>
      </c>
      <c r="J134" s="31">
        <v>0</v>
      </c>
      <c r="K134" s="31">
        <f aca="true" t="shared" si="28" ref="K134:K141">SUM(I134:J134)</f>
        <v>0</v>
      </c>
    </row>
    <row r="135" spans="1:11" ht="14.25">
      <c r="A135" s="5"/>
      <c r="B135" s="52" t="s">
        <v>247</v>
      </c>
      <c r="C135" s="31">
        <v>266407</v>
      </c>
      <c r="D135" s="31">
        <v>0</v>
      </c>
      <c r="E135" s="31">
        <f t="shared" si="25"/>
        <v>266407</v>
      </c>
      <c r="F135" s="31">
        <v>0</v>
      </c>
      <c r="G135" s="31">
        <v>0</v>
      </c>
      <c r="H135" s="31">
        <f t="shared" si="26"/>
        <v>0</v>
      </c>
      <c r="I135" s="31">
        <v>0</v>
      </c>
      <c r="J135" s="31">
        <v>0</v>
      </c>
      <c r="K135" s="31">
        <f t="shared" si="28"/>
        <v>0</v>
      </c>
    </row>
    <row r="136" spans="1:11" ht="14.25">
      <c r="A136" s="5"/>
      <c r="B136" s="45" t="s">
        <v>290</v>
      </c>
      <c r="C136" s="31">
        <v>583100</v>
      </c>
      <c r="D136" s="31">
        <v>0</v>
      </c>
      <c r="E136" s="31">
        <f t="shared" si="25"/>
        <v>583100</v>
      </c>
      <c r="F136" s="31">
        <v>0</v>
      </c>
      <c r="G136" s="31">
        <v>0</v>
      </c>
      <c r="H136" s="31">
        <f t="shared" si="26"/>
        <v>0</v>
      </c>
      <c r="I136" s="31">
        <v>0</v>
      </c>
      <c r="J136" s="31">
        <v>0</v>
      </c>
      <c r="K136" s="31">
        <f t="shared" si="28"/>
        <v>0</v>
      </c>
    </row>
    <row r="137" spans="1:11" ht="14.25">
      <c r="A137" s="5"/>
      <c r="B137" s="55" t="s">
        <v>183</v>
      </c>
      <c r="C137" s="34">
        <v>10719711</v>
      </c>
      <c r="D137" s="34">
        <f>SUM(D126:D136)</f>
        <v>0</v>
      </c>
      <c r="E137" s="34">
        <f t="shared" si="25"/>
        <v>10719711</v>
      </c>
      <c r="F137" s="34">
        <f>SUM(F126:F136)</f>
        <v>1944136</v>
      </c>
      <c r="G137" s="34">
        <f>SUM(G126:G136)</f>
        <v>0</v>
      </c>
      <c r="H137" s="34">
        <f t="shared" si="26"/>
        <v>1944136</v>
      </c>
      <c r="I137" s="34">
        <v>0</v>
      </c>
      <c r="J137" s="34">
        <f>SUM(J126:J136)</f>
        <v>0</v>
      </c>
      <c r="K137" s="34">
        <f t="shared" si="28"/>
        <v>0</v>
      </c>
    </row>
    <row r="138" spans="1:11" ht="14.25">
      <c r="A138" s="5"/>
      <c r="B138" s="6" t="s">
        <v>203</v>
      </c>
      <c r="C138" s="34">
        <v>56940</v>
      </c>
      <c r="D138" s="34">
        <v>0</v>
      </c>
      <c r="E138" s="34">
        <f t="shared" si="25"/>
        <v>56940</v>
      </c>
      <c r="F138" s="31">
        <v>0</v>
      </c>
      <c r="G138" s="34">
        <v>0</v>
      </c>
      <c r="H138" s="34">
        <f t="shared" si="26"/>
        <v>0</v>
      </c>
      <c r="I138" s="31">
        <v>0</v>
      </c>
      <c r="J138" s="34">
        <v>0</v>
      </c>
      <c r="K138" s="34">
        <f t="shared" si="28"/>
        <v>0</v>
      </c>
    </row>
    <row r="139" spans="1:11" ht="14.25">
      <c r="A139" s="5"/>
      <c r="B139" s="6" t="s">
        <v>204</v>
      </c>
      <c r="C139" s="34">
        <v>10124</v>
      </c>
      <c r="D139" s="34">
        <v>0</v>
      </c>
      <c r="E139" s="34">
        <f t="shared" si="25"/>
        <v>10124</v>
      </c>
      <c r="F139" s="31">
        <v>0</v>
      </c>
      <c r="G139" s="34">
        <v>0</v>
      </c>
      <c r="H139" s="34">
        <f t="shared" si="26"/>
        <v>0</v>
      </c>
      <c r="I139" s="31">
        <v>0</v>
      </c>
      <c r="J139" s="34">
        <v>0</v>
      </c>
      <c r="K139" s="34">
        <f t="shared" si="28"/>
        <v>0</v>
      </c>
    </row>
    <row r="140" spans="1:11" ht="14.25">
      <c r="A140" s="5"/>
      <c r="B140" s="6" t="s">
        <v>308</v>
      </c>
      <c r="C140" s="34">
        <v>1752028</v>
      </c>
      <c r="D140" s="34">
        <v>0</v>
      </c>
      <c r="E140" s="34">
        <f t="shared" si="25"/>
        <v>1752028</v>
      </c>
      <c r="F140" s="31">
        <v>0</v>
      </c>
      <c r="G140" s="34">
        <v>0</v>
      </c>
      <c r="H140" s="34">
        <f t="shared" si="26"/>
        <v>0</v>
      </c>
      <c r="I140" s="31">
        <v>0</v>
      </c>
      <c r="J140" s="34">
        <v>0</v>
      </c>
      <c r="K140" s="34">
        <f t="shared" si="28"/>
        <v>0</v>
      </c>
    </row>
    <row r="141" spans="1:11" ht="14.25">
      <c r="A141" s="5"/>
      <c r="B141" s="6" t="s">
        <v>110</v>
      </c>
      <c r="C141" s="34">
        <v>3089026</v>
      </c>
      <c r="D141" s="34"/>
      <c r="E141" s="34">
        <f t="shared" si="25"/>
        <v>3089026</v>
      </c>
      <c r="F141" s="31">
        <v>0</v>
      </c>
      <c r="G141" s="34">
        <v>0</v>
      </c>
      <c r="H141" s="34">
        <f t="shared" si="26"/>
        <v>0</v>
      </c>
      <c r="I141" s="31">
        <v>0</v>
      </c>
      <c r="J141" s="34">
        <v>0</v>
      </c>
      <c r="K141" s="34">
        <f t="shared" si="28"/>
        <v>0</v>
      </c>
    </row>
    <row r="142" spans="1:11" ht="14.25">
      <c r="A142" s="11"/>
      <c r="B142" s="19" t="s">
        <v>111</v>
      </c>
      <c r="C142" s="14">
        <v>63640982</v>
      </c>
      <c r="D142" s="14">
        <f>D125+D137+D138+D139+D140+D141</f>
        <v>910067</v>
      </c>
      <c r="E142" s="14">
        <f>E125+E137+E138+E139+E140+E141</f>
        <v>64551049</v>
      </c>
      <c r="F142" s="14">
        <f>F137+F125</f>
        <v>46697769</v>
      </c>
      <c r="G142" s="14">
        <f>G137+G125</f>
        <v>0</v>
      </c>
      <c r="H142" s="14">
        <f>SUM(F142:G142)</f>
        <v>46697769</v>
      </c>
      <c r="I142" s="14">
        <f>I137+I125</f>
        <v>44267953</v>
      </c>
      <c r="J142" s="14">
        <f>J137+J125</f>
        <v>0</v>
      </c>
      <c r="K142" s="14">
        <f>SUM(I142:J142)</f>
        <v>44267953</v>
      </c>
    </row>
    <row r="143" spans="1:5" ht="14.25">
      <c r="A143" s="1"/>
      <c r="B143" s="25"/>
      <c r="C143" s="25"/>
      <c r="D143" s="25"/>
      <c r="E143" s="25"/>
    </row>
    <row r="144" spans="1:5" ht="14.25">
      <c r="A144" s="1"/>
      <c r="B144" s="25"/>
      <c r="C144" s="25"/>
      <c r="D144" s="25"/>
      <c r="E144" s="25"/>
    </row>
    <row r="145" spans="1:5" ht="15">
      <c r="A145" s="1"/>
      <c r="B145" s="155" t="s">
        <v>478</v>
      </c>
      <c r="C145" s="155" t="s">
        <v>373</v>
      </c>
      <c r="D145" s="88"/>
      <c r="E145" s="4"/>
    </row>
    <row r="146" spans="1:5" s="134" customFormat="1" ht="15">
      <c r="A146" s="1"/>
      <c r="B146" s="155"/>
      <c r="C146" s="155"/>
      <c r="D146" s="88"/>
      <c r="E146" s="4"/>
    </row>
    <row r="147" spans="1:5" s="134" customFormat="1" ht="15">
      <c r="A147" s="1"/>
      <c r="B147" s="155"/>
      <c r="C147" s="155"/>
      <c r="D147" s="88"/>
      <c r="E147" s="4"/>
    </row>
    <row r="148" spans="1:5" ht="14.25">
      <c r="A148" s="1"/>
      <c r="B148" s="4"/>
      <c r="C148" s="4"/>
      <c r="D148" s="4"/>
      <c r="E148" s="4"/>
    </row>
    <row r="149" spans="1:5" ht="14.25">
      <c r="A149" s="1"/>
      <c r="B149" s="4"/>
      <c r="C149" s="4"/>
      <c r="D149" s="4"/>
      <c r="E149" s="4"/>
    </row>
    <row r="150" spans="1:5" ht="15">
      <c r="A150" s="149" t="s">
        <v>324</v>
      </c>
      <c r="B150" s="4"/>
      <c r="C150" s="4"/>
      <c r="D150" s="4"/>
      <c r="E150" s="4"/>
    </row>
    <row r="151" spans="1:5" s="134" customFormat="1" ht="15">
      <c r="A151" s="150" t="s">
        <v>476</v>
      </c>
      <c r="B151" s="4"/>
      <c r="C151" s="4"/>
      <c r="D151" s="4"/>
      <c r="E151" s="4"/>
    </row>
    <row r="152" spans="1:5" s="134" customFormat="1" ht="15">
      <c r="A152" s="150" t="s">
        <v>477</v>
      </c>
      <c r="B152" s="4"/>
      <c r="C152" s="4"/>
      <c r="D152" s="4"/>
      <c r="E152" s="4"/>
    </row>
    <row r="153" spans="1:5" s="134" customFormat="1" ht="14.25">
      <c r="A153" s="151"/>
      <c r="B153" s="4"/>
      <c r="C153" s="4"/>
      <c r="D153" s="4"/>
      <c r="E153" s="4"/>
    </row>
    <row r="154" spans="1:11" ht="14.25">
      <c r="A154" s="152" t="s">
        <v>324</v>
      </c>
      <c r="B154" s="4"/>
      <c r="C154" s="4"/>
      <c r="D154" s="27"/>
      <c r="E154" s="47"/>
      <c r="J154" s="27"/>
      <c r="K154" s="47"/>
    </row>
    <row r="155" spans="1:11" ht="14.25">
      <c r="A155" s="153" t="s">
        <v>474</v>
      </c>
      <c r="D155" s="51"/>
      <c r="E155" s="51"/>
      <c r="J155" s="74"/>
      <c r="K155" s="74"/>
    </row>
    <row r="156" spans="1:11" ht="14.25">
      <c r="A156" s="153" t="s">
        <v>475</v>
      </c>
      <c r="D156" s="29"/>
      <c r="E156" s="51"/>
      <c r="J156" s="29"/>
      <c r="K156" s="74"/>
    </row>
    <row r="157" spans="4:11" ht="14.25">
      <c r="D157" s="51"/>
      <c r="E157" s="51"/>
      <c r="J157" s="74"/>
      <c r="K157" s="74"/>
    </row>
    <row r="158" spans="1:5" ht="15">
      <c r="A158" s="1"/>
      <c r="B158" s="154" t="s">
        <v>112</v>
      </c>
      <c r="C158" s="2"/>
      <c r="D158" s="2"/>
      <c r="E158" s="2"/>
    </row>
    <row r="159" spans="1:11" ht="14.25">
      <c r="A159" s="49" t="s">
        <v>16</v>
      </c>
      <c r="B159" s="50" t="s">
        <v>17</v>
      </c>
      <c r="C159" s="56" t="s">
        <v>235</v>
      </c>
      <c r="D159" s="71" t="s">
        <v>326</v>
      </c>
      <c r="E159" s="71" t="s">
        <v>235</v>
      </c>
      <c r="F159" s="56" t="s">
        <v>328</v>
      </c>
      <c r="G159" s="71" t="s">
        <v>326</v>
      </c>
      <c r="H159" s="71" t="s">
        <v>327</v>
      </c>
      <c r="I159" s="56" t="s">
        <v>329</v>
      </c>
      <c r="J159" s="71" t="s">
        <v>326</v>
      </c>
      <c r="K159" s="71" t="s">
        <v>330</v>
      </c>
    </row>
    <row r="160" spans="1:12" ht="14.25">
      <c r="A160" s="36" t="s">
        <v>113</v>
      </c>
      <c r="B160" s="37" t="s">
        <v>236</v>
      </c>
      <c r="C160" s="60">
        <v>1469764</v>
      </c>
      <c r="D160" s="60">
        <v>0</v>
      </c>
      <c r="E160" s="60">
        <f>SUM(C160:D160)</f>
        <v>1469764</v>
      </c>
      <c r="F160" s="60">
        <v>1477264</v>
      </c>
      <c r="G160" s="31">
        <v>0</v>
      </c>
      <c r="H160" s="31">
        <f>SUM(F160:G160)</f>
        <v>1477264</v>
      </c>
      <c r="I160" s="60">
        <v>1477264</v>
      </c>
      <c r="J160" s="31">
        <v>0</v>
      </c>
      <c r="K160" s="31">
        <f>SUM(I160:J160)</f>
        <v>1477264</v>
      </c>
      <c r="L160" s="43"/>
    </row>
    <row r="161" spans="1:12" ht="14.25">
      <c r="A161" s="36" t="s">
        <v>113</v>
      </c>
      <c r="B161" s="39" t="s">
        <v>309</v>
      </c>
      <c r="C161" s="60">
        <v>1442718</v>
      </c>
      <c r="D161" s="60">
        <v>0</v>
      </c>
      <c r="E161" s="60">
        <f aca="true" t="shared" si="29" ref="E161:E174">SUM(C161:D161)</f>
        <v>1442718</v>
      </c>
      <c r="F161" s="60">
        <v>84840</v>
      </c>
      <c r="G161" s="60">
        <v>0</v>
      </c>
      <c r="H161" s="60">
        <f aca="true" t="shared" si="30" ref="H161:I174">SUM(F161:G161)</f>
        <v>84840</v>
      </c>
      <c r="I161" s="60">
        <f t="shared" si="30"/>
        <v>84840</v>
      </c>
      <c r="J161" s="60">
        <v>0</v>
      </c>
      <c r="K161" s="60">
        <f aca="true" t="shared" si="31" ref="K161:K174">SUM(I161:J161)</f>
        <v>84840</v>
      </c>
      <c r="L161" s="43"/>
    </row>
    <row r="162" spans="1:12" ht="14.25">
      <c r="A162" s="36" t="s">
        <v>113</v>
      </c>
      <c r="B162" s="39" t="s">
        <v>237</v>
      </c>
      <c r="C162" s="60">
        <v>230835</v>
      </c>
      <c r="D162" s="60">
        <v>4137</v>
      </c>
      <c r="E162" s="60">
        <f t="shared" si="29"/>
        <v>234972</v>
      </c>
      <c r="F162" s="31">
        <v>187444</v>
      </c>
      <c r="G162" s="31">
        <v>0</v>
      </c>
      <c r="H162" s="31">
        <f t="shared" si="30"/>
        <v>187444</v>
      </c>
      <c r="I162" s="31">
        <v>191444</v>
      </c>
      <c r="J162" s="31">
        <v>0</v>
      </c>
      <c r="K162" s="31">
        <f t="shared" si="31"/>
        <v>191444</v>
      </c>
      <c r="L162" s="43"/>
    </row>
    <row r="163" spans="1:12" ht="14.25">
      <c r="A163" s="36" t="s">
        <v>113</v>
      </c>
      <c r="B163" s="39" t="s">
        <v>238</v>
      </c>
      <c r="C163" s="60">
        <v>616496</v>
      </c>
      <c r="D163" s="60">
        <v>0</v>
      </c>
      <c r="E163" s="60">
        <f t="shared" si="29"/>
        <v>616496</v>
      </c>
      <c r="F163" s="60">
        <v>616496</v>
      </c>
      <c r="G163" s="60">
        <v>0</v>
      </c>
      <c r="H163" s="60">
        <f t="shared" si="30"/>
        <v>616496</v>
      </c>
      <c r="I163" s="60">
        <v>616496</v>
      </c>
      <c r="J163" s="60">
        <v>0</v>
      </c>
      <c r="K163" s="60">
        <f t="shared" si="31"/>
        <v>616496</v>
      </c>
      <c r="L163" s="43"/>
    </row>
    <row r="164" spans="1:12" ht="14.25">
      <c r="A164" s="36" t="s">
        <v>113</v>
      </c>
      <c r="B164" s="37" t="s">
        <v>239</v>
      </c>
      <c r="C164" s="60">
        <v>418000</v>
      </c>
      <c r="D164" s="60">
        <v>0</v>
      </c>
      <c r="E164" s="60">
        <f t="shared" si="29"/>
        <v>418000</v>
      </c>
      <c r="F164" s="60">
        <v>415000</v>
      </c>
      <c r="G164" s="60">
        <v>0</v>
      </c>
      <c r="H164" s="60">
        <f t="shared" si="30"/>
        <v>415000</v>
      </c>
      <c r="I164" s="60">
        <v>415000</v>
      </c>
      <c r="J164" s="60">
        <v>0</v>
      </c>
      <c r="K164" s="60">
        <f t="shared" si="31"/>
        <v>415000</v>
      </c>
      <c r="L164" s="43"/>
    </row>
    <row r="165" spans="1:12" ht="14.25">
      <c r="A165" s="36" t="s">
        <v>219</v>
      </c>
      <c r="B165" s="39" t="s">
        <v>220</v>
      </c>
      <c r="C165" s="60">
        <v>41200</v>
      </c>
      <c r="D165" s="60">
        <v>-7786</v>
      </c>
      <c r="E165" s="60">
        <f t="shared" si="29"/>
        <v>33414</v>
      </c>
      <c r="F165" s="60">
        <v>0</v>
      </c>
      <c r="G165" s="60">
        <v>0</v>
      </c>
      <c r="H165" s="60">
        <f t="shared" si="30"/>
        <v>0</v>
      </c>
      <c r="I165" s="60">
        <v>0</v>
      </c>
      <c r="J165" s="60">
        <v>0</v>
      </c>
      <c r="K165" s="60">
        <f t="shared" si="31"/>
        <v>0</v>
      </c>
      <c r="L165" s="43"/>
    </row>
    <row r="166" spans="1:12" ht="14.25">
      <c r="A166" s="36" t="s">
        <v>219</v>
      </c>
      <c r="B166" s="39" t="s">
        <v>229</v>
      </c>
      <c r="C166" s="60">
        <v>18750</v>
      </c>
      <c r="D166" s="60">
        <v>-5625</v>
      </c>
      <c r="E166" s="60">
        <f t="shared" si="29"/>
        <v>13125</v>
      </c>
      <c r="F166" s="60">
        <v>0</v>
      </c>
      <c r="G166" s="60">
        <v>0</v>
      </c>
      <c r="H166" s="60">
        <f t="shared" si="30"/>
        <v>0</v>
      </c>
      <c r="I166" s="60">
        <v>0</v>
      </c>
      <c r="J166" s="60">
        <v>0</v>
      </c>
      <c r="K166" s="60">
        <f t="shared" si="31"/>
        <v>0</v>
      </c>
      <c r="L166" s="43"/>
    </row>
    <row r="167" spans="1:12" ht="14.25">
      <c r="A167" s="36" t="s">
        <v>219</v>
      </c>
      <c r="B167" s="39" t="s">
        <v>331</v>
      </c>
      <c r="C167" s="60">
        <v>131822</v>
      </c>
      <c r="D167" s="60">
        <v>0</v>
      </c>
      <c r="E167" s="60">
        <f t="shared" si="29"/>
        <v>131822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43"/>
    </row>
    <row r="168" spans="1:12" ht="14.25">
      <c r="A168" s="36" t="s">
        <v>113</v>
      </c>
      <c r="B168" s="37" t="s">
        <v>241</v>
      </c>
      <c r="C168" s="60">
        <v>67016</v>
      </c>
      <c r="D168" s="60">
        <v>0</v>
      </c>
      <c r="E168" s="60">
        <f t="shared" si="29"/>
        <v>67016</v>
      </c>
      <c r="F168" s="60">
        <v>0</v>
      </c>
      <c r="G168" s="60">
        <v>0</v>
      </c>
      <c r="H168" s="60">
        <f t="shared" si="30"/>
        <v>0</v>
      </c>
      <c r="I168" s="60">
        <v>0</v>
      </c>
      <c r="J168" s="60">
        <v>0</v>
      </c>
      <c r="K168" s="60">
        <f t="shared" si="31"/>
        <v>0</v>
      </c>
      <c r="L168" s="43"/>
    </row>
    <row r="169" spans="1:12" ht="14.25">
      <c r="A169" s="36" t="s">
        <v>114</v>
      </c>
      <c r="B169" s="37" t="s">
        <v>11</v>
      </c>
      <c r="C169" s="60">
        <v>91000</v>
      </c>
      <c r="D169" s="60">
        <v>0</v>
      </c>
      <c r="E169" s="60">
        <f t="shared" si="29"/>
        <v>91000</v>
      </c>
      <c r="F169" s="60">
        <v>84800</v>
      </c>
      <c r="G169" s="60">
        <v>0</v>
      </c>
      <c r="H169" s="60">
        <f t="shared" si="30"/>
        <v>84800</v>
      </c>
      <c r="I169" s="60">
        <v>86500</v>
      </c>
      <c r="J169" s="60">
        <v>0</v>
      </c>
      <c r="K169" s="60">
        <f t="shared" si="31"/>
        <v>86500</v>
      </c>
      <c r="L169" s="43"/>
    </row>
    <row r="170" spans="1:12" ht="14.25">
      <c r="A170" s="36" t="s">
        <v>113</v>
      </c>
      <c r="B170" s="37" t="s">
        <v>187</v>
      </c>
      <c r="C170" s="60">
        <v>16800</v>
      </c>
      <c r="D170" s="60">
        <v>0</v>
      </c>
      <c r="E170" s="60">
        <f t="shared" si="29"/>
        <v>16800</v>
      </c>
      <c r="F170" s="60">
        <v>16800</v>
      </c>
      <c r="G170" s="60">
        <v>0</v>
      </c>
      <c r="H170" s="60">
        <f t="shared" si="30"/>
        <v>16800</v>
      </c>
      <c r="I170" s="60">
        <v>16800</v>
      </c>
      <c r="J170" s="60">
        <v>0</v>
      </c>
      <c r="K170" s="60">
        <f t="shared" si="31"/>
        <v>16800</v>
      </c>
      <c r="L170" s="43"/>
    </row>
    <row r="171" spans="1:12" ht="14.25">
      <c r="A171" s="36" t="s">
        <v>113</v>
      </c>
      <c r="B171" s="37" t="s">
        <v>325</v>
      </c>
      <c r="C171" s="60">
        <v>8554</v>
      </c>
      <c r="D171" s="60">
        <v>0</v>
      </c>
      <c r="E171" s="60">
        <f t="shared" si="29"/>
        <v>8554</v>
      </c>
      <c r="F171" s="60">
        <v>8554</v>
      </c>
      <c r="G171" s="60">
        <v>0</v>
      </c>
      <c r="H171" s="60">
        <f t="shared" si="30"/>
        <v>8554</v>
      </c>
      <c r="I171" s="60">
        <v>8554</v>
      </c>
      <c r="J171" s="60">
        <v>0</v>
      </c>
      <c r="K171" s="60">
        <f t="shared" si="31"/>
        <v>8554</v>
      </c>
      <c r="L171" s="43"/>
    </row>
    <row r="172" spans="1:12" ht="14.25">
      <c r="A172" s="36" t="s">
        <v>115</v>
      </c>
      <c r="B172" s="37" t="s">
        <v>3</v>
      </c>
      <c r="C172" s="60">
        <v>55549</v>
      </c>
      <c r="D172" s="60">
        <v>0</v>
      </c>
      <c r="E172" s="60">
        <f t="shared" si="29"/>
        <v>55549</v>
      </c>
      <c r="F172" s="60">
        <v>0</v>
      </c>
      <c r="G172" s="60">
        <v>0</v>
      </c>
      <c r="H172" s="60">
        <f t="shared" si="30"/>
        <v>0</v>
      </c>
      <c r="I172" s="60">
        <v>0</v>
      </c>
      <c r="J172" s="60">
        <v>0</v>
      </c>
      <c r="K172" s="60">
        <f t="shared" si="31"/>
        <v>0</v>
      </c>
      <c r="L172" s="43"/>
    </row>
    <row r="173" spans="1:12" ht="14.25">
      <c r="A173" s="36" t="s">
        <v>116</v>
      </c>
      <c r="B173" s="37" t="s">
        <v>117</v>
      </c>
      <c r="C173" s="60">
        <v>1130000</v>
      </c>
      <c r="D173" s="60">
        <v>15000</v>
      </c>
      <c r="E173" s="60">
        <f t="shared" si="29"/>
        <v>1145000</v>
      </c>
      <c r="F173" s="60">
        <v>1130000</v>
      </c>
      <c r="G173" s="60">
        <v>0</v>
      </c>
      <c r="H173" s="60">
        <f t="shared" si="30"/>
        <v>1130000</v>
      </c>
      <c r="I173" s="60">
        <v>1130000</v>
      </c>
      <c r="J173" s="60">
        <v>0</v>
      </c>
      <c r="K173" s="60">
        <f t="shared" si="31"/>
        <v>1130000</v>
      </c>
      <c r="L173" s="43"/>
    </row>
    <row r="174" spans="1:12" ht="14.25">
      <c r="A174" s="36" t="s">
        <v>116</v>
      </c>
      <c r="B174" s="37" t="s">
        <v>118</v>
      </c>
      <c r="C174" s="60">
        <v>2099387</v>
      </c>
      <c r="D174" s="60">
        <v>377985</v>
      </c>
      <c r="E174" s="60">
        <f t="shared" si="29"/>
        <v>2477372</v>
      </c>
      <c r="F174" s="60">
        <v>2099387</v>
      </c>
      <c r="G174" s="60">
        <v>0</v>
      </c>
      <c r="H174" s="60">
        <f t="shared" si="30"/>
        <v>2099387</v>
      </c>
      <c r="I174" s="60">
        <v>2099387</v>
      </c>
      <c r="J174" s="60">
        <v>0</v>
      </c>
      <c r="K174" s="60">
        <f t="shared" si="31"/>
        <v>2099387</v>
      </c>
      <c r="L174" s="43"/>
    </row>
    <row r="175" spans="1:12" ht="14.25">
      <c r="A175" s="15" t="s">
        <v>119</v>
      </c>
      <c r="B175" s="11" t="s">
        <v>120</v>
      </c>
      <c r="C175" s="35">
        <f>SUM(C160:C174)</f>
        <v>7837891</v>
      </c>
      <c r="D175" s="35">
        <f aca="true" t="shared" si="32" ref="D175:K175">SUM(D160:D174)</f>
        <v>383711</v>
      </c>
      <c r="E175" s="35">
        <f t="shared" si="32"/>
        <v>8221602</v>
      </c>
      <c r="F175" s="35">
        <f t="shared" si="32"/>
        <v>6120585</v>
      </c>
      <c r="G175" s="35">
        <f t="shared" si="32"/>
        <v>0</v>
      </c>
      <c r="H175" s="35">
        <f t="shared" si="32"/>
        <v>6120585</v>
      </c>
      <c r="I175" s="35">
        <f t="shared" si="32"/>
        <v>6126285</v>
      </c>
      <c r="J175" s="35">
        <f t="shared" si="32"/>
        <v>0</v>
      </c>
      <c r="K175" s="35">
        <f t="shared" si="32"/>
        <v>6126285</v>
      </c>
      <c r="L175" s="43"/>
    </row>
    <row r="176" spans="1:12" ht="14.25">
      <c r="A176" s="7" t="s">
        <v>121</v>
      </c>
      <c r="B176" s="8" t="s">
        <v>1</v>
      </c>
      <c r="C176" s="61">
        <v>1764737</v>
      </c>
      <c r="D176" s="60">
        <v>-92111</v>
      </c>
      <c r="E176" s="61">
        <f>SUM(C176:D176)</f>
        <v>1672626</v>
      </c>
      <c r="F176" s="61">
        <v>1756060</v>
      </c>
      <c r="G176" s="60">
        <v>0</v>
      </c>
      <c r="H176" s="60">
        <f>SUM(F176:G176)</f>
        <v>1756060</v>
      </c>
      <c r="I176" s="61">
        <v>1756060</v>
      </c>
      <c r="J176" s="60">
        <v>0</v>
      </c>
      <c r="K176" s="60">
        <f>SUM(I176:J176)</f>
        <v>1756060</v>
      </c>
      <c r="L176" s="43"/>
    </row>
    <row r="177" spans="1:12" ht="14.25">
      <c r="A177" s="7" t="s">
        <v>121</v>
      </c>
      <c r="B177" s="8" t="s">
        <v>351</v>
      </c>
      <c r="C177" s="61">
        <v>0</v>
      </c>
      <c r="D177" s="60">
        <v>101335</v>
      </c>
      <c r="E177" s="61">
        <f>SUM(C177:D177)</f>
        <v>101335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43"/>
    </row>
    <row r="178" spans="1:12" ht="14.25">
      <c r="A178" s="7" t="s">
        <v>321</v>
      </c>
      <c r="B178" s="8" t="s">
        <v>322</v>
      </c>
      <c r="C178" s="61">
        <v>0</v>
      </c>
      <c r="D178" s="61">
        <v>0</v>
      </c>
      <c r="E178" s="61">
        <f>SUM(C178:D178)</f>
        <v>0</v>
      </c>
      <c r="F178" s="61">
        <v>0</v>
      </c>
      <c r="G178" s="61">
        <v>0</v>
      </c>
      <c r="H178" s="61">
        <f>SUM(F178:G178)</f>
        <v>0</v>
      </c>
      <c r="I178" s="61">
        <v>0</v>
      </c>
      <c r="J178" s="61">
        <v>0</v>
      </c>
      <c r="K178" s="61">
        <f>SUM(I178:J178)</f>
        <v>0</v>
      </c>
      <c r="L178" s="43"/>
    </row>
    <row r="179" spans="1:12" ht="14.25">
      <c r="A179" s="15" t="s">
        <v>122</v>
      </c>
      <c r="B179" s="11" t="s">
        <v>123</v>
      </c>
      <c r="C179" s="35">
        <v>1764737</v>
      </c>
      <c r="D179" s="35">
        <f>SUM(D176:D178)</f>
        <v>9224</v>
      </c>
      <c r="E179" s="35">
        <f>SUM(E176:E178)</f>
        <v>1773961</v>
      </c>
      <c r="F179" s="35">
        <f>SUM(F176:F178)</f>
        <v>1756060</v>
      </c>
      <c r="G179" s="35">
        <f>SUM(G176:G178)</f>
        <v>0</v>
      </c>
      <c r="H179" s="35">
        <f>SUM(H176)</f>
        <v>1756060</v>
      </c>
      <c r="I179" s="35">
        <v>1756060</v>
      </c>
      <c r="J179" s="35">
        <f>SUM(J176:J178)</f>
        <v>0</v>
      </c>
      <c r="K179" s="35">
        <f>SUM(K176)</f>
        <v>1756060</v>
      </c>
      <c r="L179" s="43"/>
    </row>
    <row r="180" spans="1:12" ht="14.25">
      <c r="A180" s="22" t="s">
        <v>230</v>
      </c>
      <c r="B180" s="46" t="s">
        <v>437</v>
      </c>
      <c r="C180" s="40">
        <v>1112074</v>
      </c>
      <c r="D180" s="40">
        <v>31000</v>
      </c>
      <c r="E180" s="40">
        <f>SUM(C180:D180)</f>
        <v>1143074</v>
      </c>
      <c r="F180" s="62">
        <v>880555</v>
      </c>
      <c r="G180" s="62">
        <v>0</v>
      </c>
      <c r="H180" s="62">
        <f>SUM(F180:G180)</f>
        <v>880555</v>
      </c>
      <c r="I180" s="62">
        <v>880555</v>
      </c>
      <c r="J180" s="62">
        <v>0</v>
      </c>
      <c r="K180" s="62">
        <f>SUM(I180:J180)</f>
        <v>880555</v>
      </c>
      <c r="L180" s="43"/>
    </row>
    <row r="181" spans="1:12" ht="15.75" customHeight="1">
      <c r="A181" s="22" t="s">
        <v>124</v>
      </c>
      <c r="B181" s="21" t="s">
        <v>125</v>
      </c>
      <c r="C181" s="62">
        <v>1312372</v>
      </c>
      <c r="D181" s="40">
        <v>106180</v>
      </c>
      <c r="E181" s="40">
        <f aca="true" t="shared" si="33" ref="E181:E189">SUM(C181:D181)</f>
        <v>1418552</v>
      </c>
      <c r="F181" s="75">
        <v>900000</v>
      </c>
      <c r="G181" s="75">
        <v>0</v>
      </c>
      <c r="H181" s="75">
        <f>SUM(F181:G181)</f>
        <v>900000</v>
      </c>
      <c r="I181" s="75">
        <v>870000</v>
      </c>
      <c r="J181" s="75">
        <v>0</v>
      </c>
      <c r="K181" s="75">
        <f>SUM(I181:J181)</f>
        <v>870000</v>
      </c>
      <c r="L181" s="43"/>
    </row>
    <row r="182" spans="1:12" ht="13.5" customHeight="1">
      <c r="A182" s="22" t="s">
        <v>230</v>
      </c>
      <c r="B182" s="107" t="s">
        <v>199</v>
      </c>
      <c r="C182" s="62">
        <v>32538</v>
      </c>
      <c r="D182" s="40">
        <v>0</v>
      </c>
      <c r="E182" s="40">
        <f t="shared" si="33"/>
        <v>32538</v>
      </c>
      <c r="F182" s="33">
        <v>13282</v>
      </c>
      <c r="G182" s="33">
        <v>0</v>
      </c>
      <c r="H182" s="33">
        <f>SUM(F182:G182)</f>
        <v>13282</v>
      </c>
      <c r="I182" s="33">
        <v>0</v>
      </c>
      <c r="J182" s="33">
        <v>0</v>
      </c>
      <c r="K182" s="33">
        <f>SUM(I182:J182)</f>
        <v>0</v>
      </c>
      <c r="L182" s="43"/>
    </row>
    <row r="183" spans="1:12" ht="13.5" customHeight="1">
      <c r="A183" s="22" t="s">
        <v>230</v>
      </c>
      <c r="B183" s="21" t="s">
        <v>233</v>
      </c>
      <c r="C183" s="62">
        <v>187011</v>
      </c>
      <c r="D183" s="40">
        <v>0</v>
      </c>
      <c r="E183" s="40">
        <f t="shared" si="33"/>
        <v>187011</v>
      </c>
      <c r="F183" s="33">
        <v>110936</v>
      </c>
      <c r="G183" s="33">
        <v>0</v>
      </c>
      <c r="H183" s="33">
        <f>SUM(F183:G183)</f>
        <v>110936</v>
      </c>
      <c r="I183" s="33">
        <v>0</v>
      </c>
      <c r="J183" s="33">
        <v>0</v>
      </c>
      <c r="K183" s="33">
        <f>SUM(I183:J183)</f>
        <v>0</v>
      </c>
      <c r="L183" s="43"/>
    </row>
    <row r="184" spans="1:12" ht="13.5" customHeight="1">
      <c r="A184" s="22" t="s">
        <v>230</v>
      </c>
      <c r="B184" s="21" t="s">
        <v>342</v>
      </c>
      <c r="C184" s="33">
        <v>4107</v>
      </c>
      <c r="D184" s="40">
        <v>0</v>
      </c>
      <c r="E184" s="62">
        <f t="shared" si="33"/>
        <v>4107</v>
      </c>
      <c r="F184" s="62">
        <v>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43"/>
    </row>
    <row r="185" spans="1:12" ht="13.5" customHeight="1">
      <c r="A185" s="22" t="s">
        <v>230</v>
      </c>
      <c r="B185" s="73" t="s">
        <v>231</v>
      </c>
      <c r="C185" s="62">
        <v>223580</v>
      </c>
      <c r="D185" s="40">
        <v>0</v>
      </c>
      <c r="E185" s="40">
        <f t="shared" si="33"/>
        <v>223580</v>
      </c>
      <c r="F185" s="33">
        <v>139221</v>
      </c>
      <c r="G185" s="33">
        <v>0</v>
      </c>
      <c r="H185" s="33">
        <f>SUM(F185:G185)</f>
        <v>139221</v>
      </c>
      <c r="I185" s="33">
        <v>0</v>
      </c>
      <c r="J185" s="33">
        <v>0</v>
      </c>
      <c r="K185" s="33">
        <f>SUM(I185:J185)</f>
        <v>0</v>
      </c>
      <c r="L185" s="43"/>
    </row>
    <row r="186" spans="1:12" ht="13.5" customHeight="1">
      <c r="A186" s="22" t="s">
        <v>124</v>
      </c>
      <c r="B186" s="21" t="s">
        <v>193</v>
      </c>
      <c r="C186" s="62">
        <v>54853</v>
      </c>
      <c r="D186" s="40">
        <v>0</v>
      </c>
      <c r="E186" s="40">
        <f t="shared" si="33"/>
        <v>54853</v>
      </c>
      <c r="F186" s="33">
        <v>44729</v>
      </c>
      <c r="G186" s="33">
        <v>0</v>
      </c>
      <c r="H186" s="33">
        <f>SUM(F186:G186)</f>
        <v>44729</v>
      </c>
      <c r="I186" s="33">
        <v>44729</v>
      </c>
      <c r="J186" s="33">
        <v>0</v>
      </c>
      <c r="K186" s="33">
        <f>SUM(I186:J186)</f>
        <v>44729</v>
      </c>
      <c r="L186" s="43"/>
    </row>
    <row r="187" spans="1:12" ht="13.5" customHeight="1">
      <c r="A187" s="65" t="s">
        <v>124</v>
      </c>
      <c r="B187" s="46" t="s">
        <v>282</v>
      </c>
      <c r="C187" s="40">
        <v>121945</v>
      </c>
      <c r="D187" s="40">
        <v>0</v>
      </c>
      <c r="E187" s="40">
        <f t="shared" si="33"/>
        <v>121945</v>
      </c>
      <c r="F187" s="40">
        <v>121945</v>
      </c>
      <c r="G187" s="40">
        <v>0</v>
      </c>
      <c r="H187" s="40">
        <f>SUM(F187:G187)</f>
        <v>121945</v>
      </c>
      <c r="I187" s="40">
        <v>121945</v>
      </c>
      <c r="J187" s="40">
        <v>0</v>
      </c>
      <c r="K187" s="40">
        <f>SUM(I187:J187)</f>
        <v>121945</v>
      </c>
      <c r="L187" s="43"/>
    </row>
    <row r="188" spans="1:12" ht="13.5" customHeight="1">
      <c r="A188" s="44" t="s">
        <v>124</v>
      </c>
      <c r="B188" s="108" t="s">
        <v>227</v>
      </c>
      <c r="C188" s="63">
        <v>1144407</v>
      </c>
      <c r="D188" s="40">
        <v>0</v>
      </c>
      <c r="E188" s="40">
        <f t="shared" si="33"/>
        <v>1144407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43"/>
    </row>
    <row r="189" spans="1:12" ht="14.25">
      <c r="A189" s="22" t="s">
        <v>124</v>
      </c>
      <c r="B189" s="21" t="s">
        <v>12</v>
      </c>
      <c r="C189" s="62">
        <v>2287985</v>
      </c>
      <c r="D189" s="40">
        <v>0</v>
      </c>
      <c r="E189" s="40">
        <f t="shared" si="33"/>
        <v>2287985</v>
      </c>
      <c r="F189" s="76">
        <v>696283</v>
      </c>
      <c r="G189" s="76">
        <v>0</v>
      </c>
      <c r="H189" s="76">
        <f>SUM(F189:G189)</f>
        <v>696283</v>
      </c>
      <c r="I189" s="33">
        <v>50000</v>
      </c>
      <c r="J189" s="33">
        <v>0</v>
      </c>
      <c r="K189" s="33">
        <f>SUM(I189:J189)</f>
        <v>50000</v>
      </c>
      <c r="L189" s="43"/>
    </row>
    <row r="190" spans="1:12" ht="14.25">
      <c r="A190" s="15" t="s">
        <v>126</v>
      </c>
      <c r="B190" s="109" t="s">
        <v>127</v>
      </c>
      <c r="C190" s="35">
        <v>6480872</v>
      </c>
      <c r="D190" s="35">
        <f aca="true" t="shared" si="34" ref="D190:K190">SUM(D180:D189)</f>
        <v>137180</v>
      </c>
      <c r="E190" s="35">
        <f t="shared" si="34"/>
        <v>6618052</v>
      </c>
      <c r="F190" s="35">
        <f t="shared" si="34"/>
        <v>2906951</v>
      </c>
      <c r="G190" s="35">
        <f t="shared" si="34"/>
        <v>0</v>
      </c>
      <c r="H190" s="35">
        <f t="shared" si="34"/>
        <v>2906951</v>
      </c>
      <c r="I190" s="35">
        <f t="shared" si="34"/>
        <v>1967229</v>
      </c>
      <c r="J190" s="35">
        <f t="shared" si="34"/>
        <v>0</v>
      </c>
      <c r="K190" s="35">
        <f t="shared" si="34"/>
        <v>1967229</v>
      </c>
      <c r="L190" s="43"/>
    </row>
    <row r="191" spans="1:12" ht="14.25">
      <c r="A191" s="36" t="s">
        <v>196</v>
      </c>
      <c r="B191" s="46" t="s">
        <v>197</v>
      </c>
      <c r="C191" s="60">
        <v>214240</v>
      </c>
      <c r="D191" s="60">
        <v>-59096</v>
      </c>
      <c r="E191" s="60">
        <f>SUM(C191:D191)</f>
        <v>155144</v>
      </c>
      <c r="F191" s="61">
        <v>157300</v>
      </c>
      <c r="G191" s="61">
        <v>0</v>
      </c>
      <c r="H191" s="61">
        <f>SUM(F191:G191)</f>
        <v>157300</v>
      </c>
      <c r="I191" s="61">
        <v>157300</v>
      </c>
      <c r="J191" s="61">
        <v>0</v>
      </c>
      <c r="K191" s="61">
        <f>SUM(I191:J191)</f>
        <v>157300</v>
      </c>
      <c r="L191" s="43"/>
    </row>
    <row r="192" spans="1:12" ht="14.25">
      <c r="A192" s="15" t="s">
        <v>195</v>
      </c>
      <c r="B192" s="109" t="s">
        <v>194</v>
      </c>
      <c r="C192" s="35">
        <v>214240</v>
      </c>
      <c r="D192" s="35">
        <f>SUM(D191)</f>
        <v>-59096</v>
      </c>
      <c r="E192" s="35">
        <f>SUM(C192:D192)</f>
        <v>155144</v>
      </c>
      <c r="F192" s="35">
        <f>SUM(F191)</f>
        <v>157300</v>
      </c>
      <c r="G192" s="35">
        <f>SUM(G191)</f>
        <v>0</v>
      </c>
      <c r="H192" s="35">
        <f>SUM(F192:G192)</f>
        <v>157300</v>
      </c>
      <c r="I192" s="35">
        <f>SUM(I191)</f>
        <v>157300</v>
      </c>
      <c r="J192" s="35">
        <f>SUM(J191)</f>
        <v>0</v>
      </c>
      <c r="K192" s="35">
        <f>SUM(I192:J192)</f>
        <v>157300</v>
      </c>
      <c r="L192" s="43"/>
    </row>
    <row r="193" spans="1:12" ht="14.25">
      <c r="A193" s="7" t="s">
        <v>128</v>
      </c>
      <c r="B193" s="107" t="s">
        <v>13</v>
      </c>
      <c r="C193" s="61">
        <v>1411208</v>
      </c>
      <c r="D193" s="60">
        <v>42400</v>
      </c>
      <c r="E193" s="61">
        <f>SUM(C193:D193)</f>
        <v>1453608</v>
      </c>
      <c r="F193" s="33">
        <v>1110500</v>
      </c>
      <c r="G193" s="33">
        <v>0</v>
      </c>
      <c r="H193" s="33">
        <f aca="true" t="shared" si="35" ref="H193:H199">SUM(F193:G193)</f>
        <v>1110500</v>
      </c>
      <c r="I193" s="33">
        <v>1080500</v>
      </c>
      <c r="J193" s="33">
        <v>0</v>
      </c>
      <c r="K193" s="33">
        <f aca="true" t="shared" si="36" ref="K193:K199">SUM(I193:J193)</f>
        <v>1080500</v>
      </c>
      <c r="L193" s="43"/>
    </row>
    <row r="194" spans="1:12" ht="14.25">
      <c r="A194" s="7" t="s">
        <v>128</v>
      </c>
      <c r="B194" s="110" t="s">
        <v>240</v>
      </c>
      <c r="C194" s="60">
        <v>1376780</v>
      </c>
      <c r="D194" s="60">
        <v>-18972</v>
      </c>
      <c r="E194" s="61">
        <f aca="true" t="shared" si="37" ref="E194:E199">SUM(C194:D194)</f>
        <v>1357808</v>
      </c>
      <c r="F194" s="31">
        <v>992321</v>
      </c>
      <c r="G194" s="31">
        <v>0</v>
      </c>
      <c r="H194" s="31">
        <f t="shared" si="35"/>
        <v>992321</v>
      </c>
      <c r="I194" s="31">
        <v>972321</v>
      </c>
      <c r="J194" s="31">
        <v>0</v>
      </c>
      <c r="K194" s="31">
        <f t="shared" si="36"/>
        <v>972321</v>
      </c>
      <c r="L194" s="43"/>
    </row>
    <row r="195" spans="1:12" ht="14.25">
      <c r="A195" s="36" t="s">
        <v>128</v>
      </c>
      <c r="B195" s="111" t="s">
        <v>292</v>
      </c>
      <c r="C195" s="60">
        <v>74005</v>
      </c>
      <c r="D195" s="60">
        <v>0</v>
      </c>
      <c r="E195" s="61">
        <f t="shared" si="37"/>
        <v>74005</v>
      </c>
      <c r="F195" s="60">
        <v>80045</v>
      </c>
      <c r="G195" s="60">
        <v>0</v>
      </c>
      <c r="H195" s="61">
        <f t="shared" si="35"/>
        <v>80045</v>
      </c>
      <c r="I195" s="60">
        <v>80045</v>
      </c>
      <c r="J195" s="60">
        <v>0</v>
      </c>
      <c r="K195" s="61">
        <f t="shared" si="36"/>
        <v>80045</v>
      </c>
      <c r="L195" s="43"/>
    </row>
    <row r="196" spans="1:12" ht="14.25">
      <c r="A196" s="36" t="s">
        <v>128</v>
      </c>
      <c r="B196" s="110" t="s">
        <v>310</v>
      </c>
      <c r="C196" s="60">
        <v>332815</v>
      </c>
      <c r="D196" s="60">
        <v>-2115</v>
      </c>
      <c r="E196" s="61">
        <f t="shared" si="37"/>
        <v>330700</v>
      </c>
      <c r="F196" s="60">
        <v>332815</v>
      </c>
      <c r="G196" s="61">
        <v>0</v>
      </c>
      <c r="H196" s="61">
        <f t="shared" si="35"/>
        <v>332815</v>
      </c>
      <c r="I196" s="60">
        <v>332815</v>
      </c>
      <c r="J196" s="61">
        <v>0</v>
      </c>
      <c r="K196" s="61">
        <f t="shared" si="36"/>
        <v>332815</v>
      </c>
      <c r="L196" s="43"/>
    </row>
    <row r="197" spans="1:12" ht="14.25">
      <c r="A197" s="36" t="s">
        <v>128</v>
      </c>
      <c r="B197" s="110" t="s">
        <v>273</v>
      </c>
      <c r="C197" s="67">
        <v>760325</v>
      </c>
      <c r="D197" s="60">
        <v>0</v>
      </c>
      <c r="E197" s="61">
        <f t="shared" si="37"/>
        <v>760325</v>
      </c>
      <c r="F197" s="67">
        <v>760325</v>
      </c>
      <c r="G197" s="61">
        <v>0</v>
      </c>
      <c r="H197" s="61">
        <f t="shared" si="35"/>
        <v>760325</v>
      </c>
      <c r="I197" s="67">
        <v>760325</v>
      </c>
      <c r="J197" s="61">
        <v>0</v>
      </c>
      <c r="K197" s="61">
        <f t="shared" si="36"/>
        <v>760325</v>
      </c>
      <c r="L197" s="43"/>
    </row>
    <row r="198" spans="1:12" ht="14.25">
      <c r="A198" s="36" t="s">
        <v>129</v>
      </c>
      <c r="B198" s="110" t="s">
        <v>8</v>
      </c>
      <c r="C198" s="60">
        <v>433891</v>
      </c>
      <c r="D198" s="60">
        <v>0</v>
      </c>
      <c r="E198" s="61">
        <f t="shared" si="37"/>
        <v>433891</v>
      </c>
      <c r="F198" s="33">
        <v>317500</v>
      </c>
      <c r="G198" s="33">
        <v>0</v>
      </c>
      <c r="H198" s="33">
        <f t="shared" si="35"/>
        <v>317500</v>
      </c>
      <c r="I198" s="33">
        <v>317500</v>
      </c>
      <c r="J198" s="33">
        <v>0</v>
      </c>
      <c r="K198" s="33">
        <f t="shared" si="36"/>
        <v>317500</v>
      </c>
      <c r="L198" s="43"/>
    </row>
    <row r="199" spans="1:12" ht="14.25">
      <c r="A199" s="7" t="s">
        <v>130</v>
      </c>
      <c r="B199" s="107" t="s">
        <v>2</v>
      </c>
      <c r="C199" s="61">
        <v>73700</v>
      </c>
      <c r="D199" s="60">
        <v>-14615</v>
      </c>
      <c r="E199" s="61">
        <f t="shared" si="37"/>
        <v>59085</v>
      </c>
      <c r="F199" s="33">
        <v>64600</v>
      </c>
      <c r="G199" s="33">
        <v>0</v>
      </c>
      <c r="H199" s="33">
        <f t="shared" si="35"/>
        <v>64600</v>
      </c>
      <c r="I199" s="33">
        <v>64600</v>
      </c>
      <c r="J199" s="33">
        <v>0</v>
      </c>
      <c r="K199" s="33">
        <f t="shared" si="36"/>
        <v>64600</v>
      </c>
      <c r="L199" s="43"/>
    </row>
    <row r="200" spans="1:12" ht="14.25">
      <c r="A200" s="15" t="s">
        <v>131</v>
      </c>
      <c r="B200" s="112" t="s">
        <v>132</v>
      </c>
      <c r="C200" s="35">
        <v>4462724</v>
      </c>
      <c r="D200" s="35">
        <f>SUM(D193:D199)</f>
        <v>6698</v>
      </c>
      <c r="E200" s="35">
        <f>SUM(E193:E199)</f>
        <v>4469422</v>
      </c>
      <c r="F200" s="35">
        <f>SUM(F193:F199)</f>
        <v>3658106</v>
      </c>
      <c r="G200" s="35">
        <f>SUM(G193:G199)</f>
        <v>0</v>
      </c>
      <c r="H200" s="35">
        <f>SUM(F200:G200)</f>
        <v>3658106</v>
      </c>
      <c r="I200" s="35">
        <f>SUM(I193:I199)</f>
        <v>3608106</v>
      </c>
      <c r="J200" s="35">
        <f>SUM(J193:J199)</f>
        <v>0</v>
      </c>
      <c r="K200" s="35">
        <f>SUM(I200:J200)</f>
        <v>3608106</v>
      </c>
      <c r="L200" s="43"/>
    </row>
    <row r="201" spans="1:12" ht="14.25">
      <c r="A201" s="23" t="s">
        <v>133</v>
      </c>
      <c r="B201" s="110" t="s">
        <v>266</v>
      </c>
      <c r="C201" s="60">
        <v>646384</v>
      </c>
      <c r="D201" s="61">
        <v>37450</v>
      </c>
      <c r="E201" s="60">
        <f>SUM(C201:D201)</f>
        <v>683834</v>
      </c>
      <c r="F201" s="33">
        <v>583606</v>
      </c>
      <c r="G201" s="33">
        <v>0</v>
      </c>
      <c r="H201" s="33">
        <f>SUM(F201:G201)</f>
        <v>583606</v>
      </c>
      <c r="I201" s="33">
        <v>583606</v>
      </c>
      <c r="J201" s="33">
        <v>0</v>
      </c>
      <c r="K201" s="33">
        <f>SUM(I201:J201)</f>
        <v>583606</v>
      </c>
      <c r="L201" s="43"/>
    </row>
    <row r="202" spans="1:12" ht="14.25">
      <c r="A202" s="23" t="s">
        <v>169</v>
      </c>
      <c r="B202" s="107" t="s">
        <v>170</v>
      </c>
      <c r="C202" s="61">
        <v>164453</v>
      </c>
      <c r="D202" s="61">
        <v>0</v>
      </c>
      <c r="E202" s="60">
        <f>SUM(C202:D202)</f>
        <v>164453</v>
      </c>
      <c r="F202" s="33">
        <v>67837</v>
      </c>
      <c r="G202" s="33">
        <v>0</v>
      </c>
      <c r="H202" s="33">
        <f>SUM(F202:G202)</f>
        <v>67837</v>
      </c>
      <c r="I202" s="33">
        <v>67837</v>
      </c>
      <c r="J202" s="33">
        <v>0</v>
      </c>
      <c r="K202" s="33">
        <f>SUM(I202:J202)</f>
        <v>67837</v>
      </c>
      <c r="L202" s="43"/>
    </row>
    <row r="203" spans="1:12" ht="14.25">
      <c r="A203" s="15" t="s">
        <v>134</v>
      </c>
      <c r="B203" s="112" t="s">
        <v>216</v>
      </c>
      <c r="C203" s="35">
        <v>810837</v>
      </c>
      <c r="D203" s="35">
        <f aca="true" t="shared" si="38" ref="D203:J203">SUM(D201:D202)</f>
        <v>37450</v>
      </c>
      <c r="E203" s="35">
        <f t="shared" si="38"/>
        <v>848287</v>
      </c>
      <c r="F203" s="35">
        <f t="shared" si="38"/>
        <v>651443</v>
      </c>
      <c r="G203" s="35">
        <f t="shared" si="38"/>
        <v>0</v>
      </c>
      <c r="H203" s="35">
        <f t="shared" si="38"/>
        <v>651443</v>
      </c>
      <c r="I203" s="35">
        <f t="shared" si="38"/>
        <v>651443</v>
      </c>
      <c r="J203" s="35">
        <f t="shared" si="38"/>
        <v>0</v>
      </c>
      <c r="K203" s="35">
        <f>SUM(I203:J203)</f>
        <v>651443</v>
      </c>
      <c r="L203" s="43"/>
    </row>
    <row r="204" spans="1:12" ht="14.25">
      <c r="A204" s="36" t="s">
        <v>274</v>
      </c>
      <c r="B204" s="110" t="s">
        <v>275</v>
      </c>
      <c r="C204" s="60">
        <v>90800</v>
      </c>
      <c r="D204" s="60">
        <v>0</v>
      </c>
      <c r="E204" s="60">
        <f>SUM(C204:D204)</f>
        <v>90800</v>
      </c>
      <c r="F204" s="60">
        <v>90800</v>
      </c>
      <c r="G204" s="60">
        <v>0</v>
      </c>
      <c r="H204" s="60">
        <f>SUM(F204:G204)</f>
        <v>90800</v>
      </c>
      <c r="I204" s="60">
        <v>90800</v>
      </c>
      <c r="J204" s="60">
        <v>0</v>
      </c>
      <c r="K204" s="60">
        <f>SUM(I204:J204)</f>
        <v>90800</v>
      </c>
      <c r="L204" s="43"/>
    </row>
    <row r="205" spans="1:12" ht="14.25">
      <c r="A205" s="36" t="s">
        <v>270</v>
      </c>
      <c r="B205" s="110" t="s">
        <v>271</v>
      </c>
      <c r="C205" s="60">
        <v>45575</v>
      </c>
      <c r="D205" s="60">
        <v>0</v>
      </c>
      <c r="E205" s="60">
        <f aca="true" t="shared" si="39" ref="E205:E215">SUM(C205:D205)</f>
        <v>45575</v>
      </c>
      <c r="F205" s="60">
        <v>45575</v>
      </c>
      <c r="G205" s="60">
        <v>0</v>
      </c>
      <c r="H205" s="60">
        <f aca="true" t="shared" si="40" ref="H205:H215">SUM(F205:G205)</f>
        <v>45575</v>
      </c>
      <c r="I205" s="60">
        <v>45575</v>
      </c>
      <c r="J205" s="60">
        <v>0</v>
      </c>
      <c r="K205" s="60">
        <f aca="true" t="shared" si="41" ref="K205:K215">SUM(I205:J205)</f>
        <v>45575</v>
      </c>
      <c r="L205" s="43"/>
    </row>
    <row r="206" spans="1:12" ht="14.25">
      <c r="A206" s="65" t="s">
        <v>135</v>
      </c>
      <c r="B206" s="110" t="s">
        <v>248</v>
      </c>
      <c r="C206" s="60">
        <v>1018851</v>
      </c>
      <c r="D206" s="60">
        <v>0</v>
      </c>
      <c r="E206" s="60">
        <f t="shared" si="39"/>
        <v>1018851</v>
      </c>
      <c r="F206" s="31">
        <v>1047927</v>
      </c>
      <c r="G206" s="31">
        <v>0</v>
      </c>
      <c r="H206" s="31">
        <f t="shared" si="40"/>
        <v>1047927</v>
      </c>
      <c r="I206" s="31">
        <v>1048050</v>
      </c>
      <c r="J206" s="31">
        <v>0</v>
      </c>
      <c r="K206" s="31">
        <f t="shared" si="41"/>
        <v>1048050</v>
      </c>
      <c r="L206" s="43"/>
    </row>
    <row r="207" spans="1:12" ht="14.25">
      <c r="A207" s="65" t="s">
        <v>135</v>
      </c>
      <c r="B207" s="110" t="s">
        <v>10</v>
      </c>
      <c r="C207" s="60">
        <v>417692</v>
      </c>
      <c r="D207" s="60">
        <v>-14716</v>
      </c>
      <c r="E207" s="60">
        <f t="shared" si="39"/>
        <v>402976</v>
      </c>
      <c r="F207" s="31">
        <v>415577</v>
      </c>
      <c r="G207" s="31">
        <v>0</v>
      </c>
      <c r="H207" s="31">
        <f t="shared" si="40"/>
        <v>415577</v>
      </c>
      <c r="I207" s="31">
        <v>414771</v>
      </c>
      <c r="J207" s="31">
        <v>0</v>
      </c>
      <c r="K207" s="31">
        <f t="shared" si="41"/>
        <v>414771</v>
      </c>
      <c r="L207" s="43"/>
    </row>
    <row r="208" spans="1:12" ht="14.25">
      <c r="A208" s="65" t="s">
        <v>135</v>
      </c>
      <c r="B208" s="110" t="s">
        <v>249</v>
      </c>
      <c r="C208" s="60">
        <v>122759</v>
      </c>
      <c r="D208" s="60">
        <v>0</v>
      </c>
      <c r="E208" s="60">
        <f t="shared" si="39"/>
        <v>122759</v>
      </c>
      <c r="F208" s="31">
        <v>122857</v>
      </c>
      <c r="G208" s="31">
        <v>0</v>
      </c>
      <c r="H208" s="31">
        <f t="shared" si="40"/>
        <v>122857</v>
      </c>
      <c r="I208" s="31">
        <v>121857</v>
      </c>
      <c r="J208" s="31">
        <v>0</v>
      </c>
      <c r="K208" s="31">
        <f t="shared" si="41"/>
        <v>121857</v>
      </c>
      <c r="L208" s="43"/>
    </row>
    <row r="209" spans="1:12" ht="14.25">
      <c r="A209" s="65" t="s">
        <v>136</v>
      </c>
      <c r="B209" s="110" t="s">
        <v>265</v>
      </c>
      <c r="C209" s="60">
        <v>845197</v>
      </c>
      <c r="D209" s="60">
        <v>7126</v>
      </c>
      <c r="E209" s="60">
        <f t="shared" si="39"/>
        <v>852323</v>
      </c>
      <c r="F209" s="31">
        <v>695317</v>
      </c>
      <c r="G209" s="31">
        <v>0</v>
      </c>
      <c r="H209" s="31">
        <f t="shared" si="40"/>
        <v>695317</v>
      </c>
      <c r="I209" s="31">
        <v>700198</v>
      </c>
      <c r="J209" s="31">
        <v>0</v>
      </c>
      <c r="K209" s="31">
        <f t="shared" si="41"/>
        <v>700198</v>
      </c>
      <c r="L209" s="43"/>
    </row>
    <row r="210" spans="1:12" ht="14.25">
      <c r="A210" s="65" t="s">
        <v>137</v>
      </c>
      <c r="B210" s="110" t="s">
        <v>14</v>
      </c>
      <c r="C210" s="60">
        <v>39540</v>
      </c>
      <c r="D210" s="60">
        <v>0</v>
      </c>
      <c r="E210" s="60">
        <f t="shared" si="39"/>
        <v>39540</v>
      </c>
      <c r="F210" s="31">
        <v>34000</v>
      </c>
      <c r="G210" s="31">
        <v>0</v>
      </c>
      <c r="H210" s="31">
        <f t="shared" si="40"/>
        <v>34000</v>
      </c>
      <c r="I210" s="31">
        <v>34000</v>
      </c>
      <c r="J210" s="31">
        <v>0</v>
      </c>
      <c r="K210" s="31">
        <f t="shared" si="41"/>
        <v>34000</v>
      </c>
      <c r="L210" s="43"/>
    </row>
    <row r="211" spans="1:12" ht="14.25">
      <c r="A211" s="65" t="s">
        <v>138</v>
      </c>
      <c r="B211" s="110" t="s">
        <v>139</v>
      </c>
      <c r="C211" s="60">
        <v>163618</v>
      </c>
      <c r="D211" s="60">
        <v>0</v>
      </c>
      <c r="E211" s="60">
        <f t="shared" si="39"/>
        <v>163618</v>
      </c>
      <c r="F211" s="31">
        <v>104975</v>
      </c>
      <c r="G211" s="31">
        <v>0</v>
      </c>
      <c r="H211" s="31">
        <f t="shared" si="40"/>
        <v>104975</v>
      </c>
      <c r="I211" s="31">
        <v>104975</v>
      </c>
      <c r="J211" s="31">
        <v>0</v>
      </c>
      <c r="K211" s="31">
        <f t="shared" si="41"/>
        <v>104975</v>
      </c>
      <c r="L211" s="43"/>
    </row>
    <row r="212" spans="1:12" ht="14.25">
      <c r="A212" s="65" t="s">
        <v>138</v>
      </c>
      <c r="B212" s="110" t="s">
        <v>267</v>
      </c>
      <c r="C212" s="60">
        <v>99295</v>
      </c>
      <c r="D212" s="60">
        <v>0</v>
      </c>
      <c r="E212" s="60">
        <f t="shared" si="39"/>
        <v>99295</v>
      </c>
      <c r="F212" s="60">
        <v>99295</v>
      </c>
      <c r="G212" s="60">
        <v>0</v>
      </c>
      <c r="H212" s="60">
        <f t="shared" si="40"/>
        <v>99295</v>
      </c>
      <c r="I212" s="60">
        <v>99295</v>
      </c>
      <c r="J212" s="60">
        <v>0</v>
      </c>
      <c r="K212" s="60">
        <f t="shared" si="41"/>
        <v>99295</v>
      </c>
      <c r="L212" s="43"/>
    </row>
    <row r="213" spans="1:12" ht="14.25">
      <c r="A213" s="65" t="s">
        <v>138</v>
      </c>
      <c r="B213" s="46" t="s">
        <v>317</v>
      </c>
      <c r="C213" s="60">
        <v>333500</v>
      </c>
      <c r="D213" s="60">
        <v>0</v>
      </c>
      <c r="E213" s="60">
        <f t="shared" si="39"/>
        <v>333500</v>
      </c>
      <c r="F213" s="60">
        <v>333500</v>
      </c>
      <c r="G213" s="60">
        <v>0</v>
      </c>
      <c r="H213" s="60">
        <f t="shared" si="40"/>
        <v>333500</v>
      </c>
      <c r="I213" s="60">
        <v>333500</v>
      </c>
      <c r="J213" s="60">
        <v>0</v>
      </c>
      <c r="K213" s="60">
        <f t="shared" si="41"/>
        <v>333500</v>
      </c>
      <c r="L213" s="43"/>
    </row>
    <row r="214" spans="1:12" ht="14.25">
      <c r="A214" s="65" t="s">
        <v>138</v>
      </c>
      <c r="B214" s="46" t="s">
        <v>318</v>
      </c>
      <c r="C214" s="60">
        <v>2406</v>
      </c>
      <c r="D214" s="60">
        <v>0</v>
      </c>
      <c r="E214" s="60">
        <f t="shared" si="39"/>
        <v>2406</v>
      </c>
      <c r="F214" s="60">
        <v>2406</v>
      </c>
      <c r="G214" s="60">
        <v>0</v>
      </c>
      <c r="H214" s="60">
        <f t="shared" si="40"/>
        <v>2406</v>
      </c>
      <c r="I214" s="60">
        <v>2406</v>
      </c>
      <c r="J214" s="60">
        <v>0</v>
      </c>
      <c r="K214" s="60">
        <f t="shared" si="41"/>
        <v>2406</v>
      </c>
      <c r="L214" s="43"/>
    </row>
    <row r="215" spans="1:12" ht="14.25">
      <c r="A215" s="65" t="s">
        <v>138</v>
      </c>
      <c r="B215" s="46" t="s">
        <v>140</v>
      </c>
      <c r="C215" s="60">
        <v>5100</v>
      </c>
      <c r="D215" s="60">
        <v>0</v>
      </c>
      <c r="E215" s="60">
        <f t="shared" si="39"/>
        <v>5100</v>
      </c>
      <c r="F215" s="33">
        <v>5100</v>
      </c>
      <c r="G215" s="33">
        <v>0</v>
      </c>
      <c r="H215" s="33">
        <f t="shared" si="40"/>
        <v>5100</v>
      </c>
      <c r="I215" s="33">
        <v>11500</v>
      </c>
      <c r="J215" s="33">
        <v>0</v>
      </c>
      <c r="K215" s="33">
        <f t="shared" si="41"/>
        <v>11500</v>
      </c>
      <c r="L215" s="43"/>
    </row>
    <row r="216" spans="1:12" ht="14.25">
      <c r="A216" s="15" t="s">
        <v>141</v>
      </c>
      <c r="B216" s="109" t="s">
        <v>142</v>
      </c>
      <c r="C216" s="35">
        <v>3184333</v>
      </c>
      <c r="D216" s="35">
        <f aca="true" t="shared" si="42" ref="D216:K216">SUM(D204:D215)</f>
        <v>-7590</v>
      </c>
      <c r="E216" s="35">
        <f t="shared" si="42"/>
        <v>3176743</v>
      </c>
      <c r="F216" s="35">
        <f t="shared" si="42"/>
        <v>2997329</v>
      </c>
      <c r="G216" s="35">
        <f t="shared" si="42"/>
        <v>0</v>
      </c>
      <c r="H216" s="35">
        <f t="shared" si="42"/>
        <v>2997329</v>
      </c>
      <c r="I216" s="35">
        <f t="shared" si="42"/>
        <v>3006927</v>
      </c>
      <c r="J216" s="35">
        <f t="shared" si="42"/>
        <v>0</v>
      </c>
      <c r="K216" s="35">
        <f t="shared" si="42"/>
        <v>3006927</v>
      </c>
      <c r="L216" s="43"/>
    </row>
    <row r="217" spans="1:12" ht="14.25">
      <c r="A217" s="7" t="s">
        <v>143</v>
      </c>
      <c r="B217" s="46" t="s">
        <v>250</v>
      </c>
      <c r="C217" s="60">
        <v>3974477</v>
      </c>
      <c r="D217" s="60">
        <v>-17169</v>
      </c>
      <c r="E217" s="60">
        <f>SUM(C217:D217)</f>
        <v>3957308</v>
      </c>
      <c r="F217" s="31">
        <v>3965349</v>
      </c>
      <c r="G217" s="31">
        <v>0</v>
      </c>
      <c r="H217" s="31">
        <f>SUM(F217:G217)</f>
        <v>3965349</v>
      </c>
      <c r="I217" s="31">
        <f>SUM(G217:H217)</f>
        <v>3965349</v>
      </c>
      <c r="J217" s="31">
        <v>0</v>
      </c>
      <c r="K217" s="31">
        <f>SUM(I217:J217)</f>
        <v>3965349</v>
      </c>
      <c r="L217" s="43"/>
    </row>
    <row r="218" spans="1:12" ht="14.25">
      <c r="A218" s="7" t="s">
        <v>144</v>
      </c>
      <c r="B218" s="46" t="s">
        <v>251</v>
      </c>
      <c r="C218" s="60">
        <v>554661</v>
      </c>
      <c r="D218" s="60">
        <v>-6426</v>
      </c>
      <c r="E218" s="60">
        <f aca="true" t="shared" si="43" ref="E218:E252">SUM(C218:D218)</f>
        <v>548235</v>
      </c>
      <c r="F218" s="31">
        <v>547031</v>
      </c>
      <c r="G218" s="31">
        <v>0</v>
      </c>
      <c r="H218" s="31">
        <f aca="true" t="shared" si="44" ref="H218:I233">SUM(F218:G218)</f>
        <v>547031</v>
      </c>
      <c r="I218" s="31">
        <v>547031</v>
      </c>
      <c r="J218" s="31">
        <v>0</v>
      </c>
      <c r="K218" s="31">
        <f aca="true" t="shared" si="45" ref="K218:K233">SUM(I218:J218)</f>
        <v>547031</v>
      </c>
      <c r="L218" s="43"/>
    </row>
    <row r="219" spans="1:12" ht="14.25">
      <c r="A219" s="7" t="s">
        <v>143</v>
      </c>
      <c r="B219" s="46" t="s">
        <v>252</v>
      </c>
      <c r="C219" s="60">
        <v>1823659</v>
      </c>
      <c r="D219" s="60">
        <v>13398</v>
      </c>
      <c r="E219" s="60">
        <f t="shared" si="43"/>
        <v>1837057</v>
      </c>
      <c r="F219" s="31">
        <v>1789203</v>
      </c>
      <c r="G219" s="31">
        <v>0</v>
      </c>
      <c r="H219" s="31">
        <f t="shared" si="44"/>
        <v>1789203</v>
      </c>
      <c r="I219" s="31">
        <v>1789203</v>
      </c>
      <c r="J219" s="31">
        <v>0</v>
      </c>
      <c r="K219" s="31">
        <f t="shared" si="45"/>
        <v>1789203</v>
      </c>
      <c r="L219" s="43"/>
    </row>
    <row r="220" spans="1:12" ht="14.25">
      <c r="A220" s="7" t="s">
        <v>143</v>
      </c>
      <c r="B220" s="46" t="s">
        <v>253</v>
      </c>
      <c r="C220" s="60">
        <v>1068950</v>
      </c>
      <c r="D220" s="60">
        <v>-4195</v>
      </c>
      <c r="E220" s="60">
        <f t="shared" si="43"/>
        <v>1064755</v>
      </c>
      <c r="F220" s="31">
        <v>1093782</v>
      </c>
      <c r="G220" s="31">
        <v>0</v>
      </c>
      <c r="H220" s="31">
        <f t="shared" si="44"/>
        <v>1093782</v>
      </c>
      <c r="I220" s="31">
        <f t="shared" si="44"/>
        <v>1093782</v>
      </c>
      <c r="J220" s="31">
        <v>0</v>
      </c>
      <c r="K220" s="31">
        <f t="shared" si="45"/>
        <v>1093782</v>
      </c>
      <c r="L220" s="43"/>
    </row>
    <row r="221" spans="1:12" ht="14.25">
      <c r="A221" s="36" t="s">
        <v>143</v>
      </c>
      <c r="B221" s="46" t="s">
        <v>279</v>
      </c>
      <c r="C221" s="60">
        <v>1304716</v>
      </c>
      <c r="D221" s="60">
        <v>287569</v>
      </c>
      <c r="E221" s="60">
        <f t="shared" si="43"/>
        <v>1592285</v>
      </c>
      <c r="F221" s="60">
        <v>1304716</v>
      </c>
      <c r="G221" s="60">
        <v>0</v>
      </c>
      <c r="H221" s="60">
        <f t="shared" si="44"/>
        <v>1304716</v>
      </c>
      <c r="I221" s="60">
        <v>1304716</v>
      </c>
      <c r="J221" s="60">
        <v>0</v>
      </c>
      <c r="K221" s="60">
        <f t="shared" si="45"/>
        <v>1304716</v>
      </c>
      <c r="L221" s="43"/>
    </row>
    <row r="222" spans="1:12" ht="14.25">
      <c r="A222" s="36" t="s">
        <v>145</v>
      </c>
      <c r="B222" s="46" t="s">
        <v>254</v>
      </c>
      <c r="C222" s="60">
        <v>1145454</v>
      </c>
      <c r="D222" s="60">
        <v>0</v>
      </c>
      <c r="E222" s="60">
        <f t="shared" si="43"/>
        <v>1145454</v>
      </c>
      <c r="F222" s="31">
        <v>950213</v>
      </c>
      <c r="G222" s="31">
        <v>0</v>
      </c>
      <c r="H222" s="31">
        <f t="shared" si="44"/>
        <v>950213</v>
      </c>
      <c r="I222" s="31">
        <v>950213</v>
      </c>
      <c r="J222" s="31">
        <v>0</v>
      </c>
      <c r="K222" s="31">
        <f t="shared" si="45"/>
        <v>950213</v>
      </c>
      <c r="L222" s="43"/>
    </row>
    <row r="223" spans="1:12" ht="14.25">
      <c r="A223" s="36" t="s">
        <v>145</v>
      </c>
      <c r="B223" s="46" t="s">
        <v>255</v>
      </c>
      <c r="C223" s="60">
        <v>967620</v>
      </c>
      <c r="D223" s="60">
        <v>-1916</v>
      </c>
      <c r="E223" s="60">
        <f t="shared" si="43"/>
        <v>965704</v>
      </c>
      <c r="F223" s="31">
        <v>907145</v>
      </c>
      <c r="G223" s="31">
        <v>0</v>
      </c>
      <c r="H223" s="31">
        <f t="shared" si="44"/>
        <v>907145</v>
      </c>
      <c r="I223" s="31">
        <v>907145</v>
      </c>
      <c r="J223" s="31">
        <v>0</v>
      </c>
      <c r="K223" s="31">
        <f t="shared" si="45"/>
        <v>907145</v>
      </c>
      <c r="L223" s="43"/>
    </row>
    <row r="224" spans="1:12" ht="14.25">
      <c r="A224" s="36" t="s">
        <v>145</v>
      </c>
      <c r="B224" s="46" t="s">
        <v>256</v>
      </c>
      <c r="C224" s="60">
        <v>1131167</v>
      </c>
      <c r="D224" s="60">
        <v>6351</v>
      </c>
      <c r="E224" s="60">
        <f t="shared" si="43"/>
        <v>1137518</v>
      </c>
      <c r="F224" s="31">
        <v>1063922</v>
      </c>
      <c r="G224" s="31">
        <v>0</v>
      </c>
      <c r="H224" s="31">
        <f t="shared" si="44"/>
        <v>1063922</v>
      </c>
      <c r="I224" s="31">
        <v>1063922</v>
      </c>
      <c r="J224" s="31">
        <v>0</v>
      </c>
      <c r="K224" s="31">
        <f t="shared" si="45"/>
        <v>1063922</v>
      </c>
      <c r="L224" s="43"/>
    </row>
    <row r="225" spans="1:12" ht="14.25">
      <c r="A225" s="36" t="s">
        <v>145</v>
      </c>
      <c r="B225" s="46" t="s">
        <v>257</v>
      </c>
      <c r="C225" s="60">
        <v>1152093</v>
      </c>
      <c r="D225" s="60">
        <v>-8432</v>
      </c>
      <c r="E225" s="60">
        <f t="shared" si="43"/>
        <v>1143661</v>
      </c>
      <c r="F225" s="31">
        <v>1075669</v>
      </c>
      <c r="G225" s="31">
        <v>0</v>
      </c>
      <c r="H225" s="31">
        <f t="shared" si="44"/>
        <v>1075669</v>
      </c>
      <c r="I225" s="31">
        <v>1075669</v>
      </c>
      <c r="J225" s="31">
        <v>0</v>
      </c>
      <c r="K225" s="31">
        <f t="shared" si="45"/>
        <v>1075669</v>
      </c>
      <c r="L225" s="43"/>
    </row>
    <row r="226" spans="1:12" ht="14.25">
      <c r="A226" s="36" t="s">
        <v>145</v>
      </c>
      <c r="B226" s="46" t="s">
        <v>277</v>
      </c>
      <c r="C226" s="60">
        <v>1180906</v>
      </c>
      <c r="D226" s="60">
        <v>54896</v>
      </c>
      <c r="E226" s="60">
        <f t="shared" si="43"/>
        <v>1235802</v>
      </c>
      <c r="F226" s="60">
        <v>1180906</v>
      </c>
      <c r="G226" s="60">
        <v>0</v>
      </c>
      <c r="H226" s="60">
        <f t="shared" si="44"/>
        <v>1180906</v>
      </c>
      <c r="I226" s="60">
        <v>1180906</v>
      </c>
      <c r="J226" s="60">
        <v>0</v>
      </c>
      <c r="K226" s="60">
        <f t="shared" si="45"/>
        <v>1180906</v>
      </c>
      <c r="L226" s="43"/>
    </row>
    <row r="227" spans="1:12" ht="14.25">
      <c r="A227" s="36" t="s">
        <v>146</v>
      </c>
      <c r="B227" s="46" t="s">
        <v>258</v>
      </c>
      <c r="C227" s="60">
        <v>360750</v>
      </c>
      <c r="D227" s="60">
        <v>-22380</v>
      </c>
      <c r="E227" s="60">
        <f t="shared" si="43"/>
        <v>338370</v>
      </c>
      <c r="F227" s="31">
        <v>367581</v>
      </c>
      <c r="G227" s="31">
        <v>0</v>
      </c>
      <c r="H227" s="31">
        <f t="shared" si="44"/>
        <v>367581</v>
      </c>
      <c r="I227" s="31">
        <v>367581</v>
      </c>
      <c r="J227" s="31">
        <v>0</v>
      </c>
      <c r="K227" s="31">
        <f t="shared" si="45"/>
        <v>367581</v>
      </c>
      <c r="L227" s="43"/>
    </row>
    <row r="228" spans="1:12" ht="14.25">
      <c r="A228" s="36" t="s">
        <v>146</v>
      </c>
      <c r="B228" s="46" t="s">
        <v>278</v>
      </c>
      <c r="C228" s="60">
        <v>314776</v>
      </c>
      <c r="D228" s="60">
        <v>569</v>
      </c>
      <c r="E228" s="60">
        <f t="shared" si="43"/>
        <v>315345</v>
      </c>
      <c r="F228" s="60">
        <v>314776</v>
      </c>
      <c r="G228" s="60">
        <v>0</v>
      </c>
      <c r="H228" s="60">
        <f t="shared" si="44"/>
        <v>314776</v>
      </c>
      <c r="I228" s="60">
        <v>314776</v>
      </c>
      <c r="J228" s="60">
        <v>0</v>
      </c>
      <c r="K228" s="60">
        <f t="shared" si="45"/>
        <v>314776</v>
      </c>
      <c r="L228" s="43"/>
    </row>
    <row r="229" spans="1:12" ht="14.25">
      <c r="A229" s="36" t="s">
        <v>146</v>
      </c>
      <c r="B229" s="46" t="s">
        <v>259</v>
      </c>
      <c r="C229" s="60">
        <v>742152</v>
      </c>
      <c r="D229" s="60">
        <v>300</v>
      </c>
      <c r="E229" s="60">
        <f t="shared" si="43"/>
        <v>742452</v>
      </c>
      <c r="F229" s="31">
        <v>716960</v>
      </c>
      <c r="G229" s="31">
        <v>0</v>
      </c>
      <c r="H229" s="31">
        <f t="shared" si="44"/>
        <v>716960</v>
      </c>
      <c r="I229" s="31">
        <v>716960</v>
      </c>
      <c r="J229" s="31">
        <v>0</v>
      </c>
      <c r="K229" s="31">
        <f t="shared" si="45"/>
        <v>716960</v>
      </c>
      <c r="L229" s="43"/>
    </row>
    <row r="230" spans="1:12" ht="14.25">
      <c r="A230" s="36" t="s">
        <v>143</v>
      </c>
      <c r="B230" s="46" t="s">
        <v>450</v>
      </c>
      <c r="C230" s="60">
        <v>483701</v>
      </c>
      <c r="D230" s="60">
        <v>28060</v>
      </c>
      <c r="E230" s="60">
        <f t="shared" si="43"/>
        <v>511761</v>
      </c>
      <c r="F230" s="60">
        <v>483701</v>
      </c>
      <c r="G230" s="60">
        <v>0</v>
      </c>
      <c r="H230" s="60">
        <f t="shared" si="44"/>
        <v>483701</v>
      </c>
      <c r="I230" s="60">
        <v>483701</v>
      </c>
      <c r="J230" s="60">
        <v>0</v>
      </c>
      <c r="K230" s="60">
        <f t="shared" si="45"/>
        <v>483701</v>
      </c>
      <c r="L230" s="43"/>
    </row>
    <row r="231" spans="1:12" ht="14.25">
      <c r="A231" s="36" t="s">
        <v>146</v>
      </c>
      <c r="B231" s="46" t="s">
        <v>283</v>
      </c>
      <c r="C231" s="60">
        <v>190665</v>
      </c>
      <c r="D231" s="60">
        <v>2208</v>
      </c>
      <c r="E231" s="60">
        <f t="shared" si="43"/>
        <v>192873</v>
      </c>
      <c r="F231" s="60">
        <v>190665</v>
      </c>
      <c r="G231" s="60">
        <v>0</v>
      </c>
      <c r="H231" s="60">
        <f t="shared" si="44"/>
        <v>190665</v>
      </c>
      <c r="I231" s="60">
        <v>190665</v>
      </c>
      <c r="J231" s="60">
        <v>0</v>
      </c>
      <c r="K231" s="60">
        <f t="shared" si="45"/>
        <v>190665</v>
      </c>
      <c r="L231" s="43"/>
    </row>
    <row r="232" spans="1:12" ht="14.25">
      <c r="A232" s="65" t="s">
        <v>146</v>
      </c>
      <c r="B232" s="46" t="s">
        <v>260</v>
      </c>
      <c r="C232" s="60">
        <v>422767</v>
      </c>
      <c r="D232" s="60">
        <v>0</v>
      </c>
      <c r="E232" s="60">
        <f t="shared" si="43"/>
        <v>422767</v>
      </c>
      <c r="F232" s="31">
        <v>421485</v>
      </c>
      <c r="G232" s="31">
        <v>0</v>
      </c>
      <c r="H232" s="31">
        <f t="shared" si="44"/>
        <v>421485</v>
      </c>
      <c r="I232" s="31">
        <v>421485</v>
      </c>
      <c r="J232" s="31">
        <v>0</v>
      </c>
      <c r="K232" s="31">
        <f t="shared" si="45"/>
        <v>421485</v>
      </c>
      <c r="L232" s="43"/>
    </row>
    <row r="233" spans="1:12" ht="14.25">
      <c r="A233" s="65" t="s">
        <v>146</v>
      </c>
      <c r="B233" s="46" t="s">
        <v>316</v>
      </c>
      <c r="C233" s="60">
        <v>348230</v>
      </c>
      <c r="D233" s="60">
        <v>0</v>
      </c>
      <c r="E233" s="60">
        <f t="shared" si="43"/>
        <v>348230</v>
      </c>
      <c r="F233" s="60">
        <v>348230</v>
      </c>
      <c r="G233" s="60">
        <v>0</v>
      </c>
      <c r="H233" s="60">
        <f t="shared" si="44"/>
        <v>348230</v>
      </c>
      <c r="I233" s="60">
        <v>348230</v>
      </c>
      <c r="J233" s="60">
        <v>0</v>
      </c>
      <c r="K233" s="60">
        <f t="shared" si="45"/>
        <v>348230</v>
      </c>
      <c r="L233" s="43"/>
    </row>
    <row r="234" spans="1:12" ht="14.25">
      <c r="A234" s="65" t="s">
        <v>146</v>
      </c>
      <c r="B234" s="70" t="s">
        <v>201</v>
      </c>
      <c r="C234" s="40">
        <v>260</v>
      </c>
      <c r="D234" s="60">
        <v>0</v>
      </c>
      <c r="E234" s="60">
        <f t="shared" si="43"/>
        <v>260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3"/>
    </row>
    <row r="235" spans="1:12" ht="14.25">
      <c r="A235" s="65" t="s">
        <v>146</v>
      </c>
      <c r="B235" s="113" t="s">
        <v>268</v>
      </c>
      <c r="C235" s="40">
        <v>71645</v>
      </c>
      <c r="D235" s="60">
        <v>0</v>
      </c>
      <c r="E235" s="60">
        <f t="shared" si="43"/>
        <v>71645</v>
      </c>
      <c r="F235" s="40">
        <v>71645</v>
      </c>
      <c r="G235" s="60">
        <v>0</v>
      </c>
      <c r="H235" s="60">
        <f>SUM(F235:G235)</f>
        <v>71645</v>
      </c>
      <c r="I235" s="40">
        <v>71645</v>
      </c>
      <c r="J235" s="60">
        <v>0</v>
      </c>
      <c r="K235" s="60">
        <f>SUM(I235:J235)</f>
        <v>71645</v>
      </c>
      <c r="L235" s="43"/>
    </row>
    <row r="236" spans="1:12" ht="14.25">
      <c r="A236" s="65" t="s">
        <v>146</v>
      </c>
      <c r="B236" s="46" t="s">
        <v>269</v>
      </c>
      <c r="C236" s="40">
        <v>19745</v>
      </c>
      <c r="D236" s="60">
        <v>0</v>
      </c>
      <c r="E236" s="60">
        <f t="shared" si="43"/>
        <v>19745</v>
      </c>
      <c r="F236" s="40">
        <v>19745</v>
      </c>
      <c r="G236" s="60">
        <v>0</v>
      </c>
      <c r="H236" s="60">
        <f>SUM(F236:G236)</f>
        <v>19745</v>
      </c>
      <c r="I236" s="40">
        <v>19745</v>
      </c>
      <c r="J236" s="60">
        <v>0</v>
      </c>
      <c r="K236" s="60">
        <f>SUM(I236:J236)</f>
        <v>19745</v>
      </c>
      <c r="L236" s="43"/>
    </row>
    <row r="237" spans="1:12" ht="14.25">
      <c r="A237" s="65" t="s">
        <v>149</v>
      </c>
      <c r="B237" s="46" t="s">
        <v>288</v>
      </c>
      <c r="C237" s="40">
        <v>1080</v>
      </c>
      <c r="D237" s="60">
        <v>0</v>
      </c>
      <c r="E237" s="60">
        <f t="shared" si="43"/>
        <v>1080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3"/>
    </row>
    <row r="238" spans="1:12" ht="14.25">
      <c r="A238" s="65" t="s">
        <v>148</v>
      </c>
      <c r="B238" s="46" t="s">
        <v>172</v>
      </c>
      <c r="C238" s="40">
        <v>130670</v>
      </c>
      <c r="D238" s="60">
        <v>0</v>
      </c>
      <c r="E238" s="60">
        <f t="shared" si="43"/>
        <v>130670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3"/>
    </row>
    <row r="239" spans="1:12" ht="14.25">
      <c r="A239" s="65" t="s">
        <v>148</v>
      </c>
      <c r="B239" s="46" t="s">
        <v>192</v>
      </c>
      <c r="C239" s="40">
        <v>22372</v>
      </c>
      <c r="D239" s="60">
        <v>14418</v>
      </c>
      <c r="E239" s="60">
        <f t="shared" si="43"/>
        <v>36790</v>
      </c>
      <c r="F239" s="40">
        <v>22372</v>
      </c>
      <c r="G239" s="60">
        <v>0</v>
      </c>
      <c r="H239" s="60">
        <f>SUM(F239:G239)</f>
        <v>22372</v>
      </c>
      <c r="I239" s="40">
        <v>0</v>
      </c>
      <c r="J239" s="40">
        <v>0</v>
      </c>
      <c r="K239" s="40">
        <v>0</v>
      </c>
      <c r="L239" s="43"/>
    </row>
    <row r="240" spans="1:12" ht="14.25">
      <c r="A240" s="65" t="s">
        <v>147</v>
      </c>
      <c r="B240" s="46" t="s">
        <v>190</v>
      </c>
      <c r="C240" s="40">
        <v>7530953</v>
      </c>
      <c r="D240" s="60">
        <v>25168</v>
      </c>
      <c r="E240" s="60">
        <f t="shared" si="43"/>
        <v>7556121</v>
      </c>
      <c r="F240" s="41">
        <v>1536810</v>
      </c>
      <c r="G240" s="41">
        <v>0</v>
      </c>
      <c r="H240" s="41">
        <f>SUM(F240:G240)</f>
        <v>1536810</v>
      </c>
      <c r="I240" s="31">
        <v>0</v>
      </c>
      <c r="J240" s="31">
        <v>0</v>
      </c>
      <c r="K240" s="31">
        <f>SUM(I240:J240)</f>
        <v>0</v>
      </c>
      <c r="L240" s="43"/>
    </row>
    <row r="241" spans="1:12" ht="14.25">
      <c r="A241" s="65" t="s">
        <v>147</v>
      </c>
      <c r="B241" s="46" t="s">
        <v>4</v>
      </c>
      <c r="C241" s="40">
        <v>4089346</v>
      </c>
      <c r="D241" s="60">
        <v>-31000</v>
      </c>
      <c r="E241" s="60">
        <f t="shared" si="43"/>
        <v>4058346</v>
      </c>
      <c r="F241" s="31">
        <v>388100</v>
      </c>
      <c r="G241" s="31">
        <v>0</v>
      </c>
      <c r="H241" s="31">
        <f>SUM(F241:G241)</f>
        <v>388100</v>
      </c>
      <c r="I241" s="31">
        <v>388100</v>
      </c>
      <c r="J241" s="31">
        <v>0</v>
      </c>
      <c r="K241" s="31">
        <f>SUM(I241:J241)</f>
        <v>388100</v>
      </c>
      <c r="L241" s="43"/>
    </row>
    <row r="242" spans="1:12" ht="14.25">
      <c r="A242" s="65" t="s">
        <v>147</v>
      </c>
      <c r="B242" s="46" t="s">
        <v>350</v>
      </c>
      <c r="C242" s="40">
        <v>13480</v>
      </c>
      <c r="D242" s="60">
        <v>2213</v>
      </c>
      <c r="E242" s="60">
        <f t="shared" si="43"/>
        <v>15693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3"/>
    </row>
    <row r="243" spans="1:12" ht="14.25">
      <c r="A243" s="65" t="s">
        <v>147</v>
      </c>
      <c r="B243" s="21" t="s">
        <v>358</v>
      </c>
      <c r="C243" s="40">
        <v>0</v>
      </c>
      <c r="D243" s="60">
        <v>8280</v>
      </c>
      <c r="E243" s="60">
        <f t="shared" si="43"/>
        <v>8280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3"/>
    </row>
    <row r="244" spans="1:12" ht="14.25">
      <c r="A244" s="65" t="s">
        <v>147</v>
      </c>
      <c r="B244" s="46" t="s">
        <v>286</v>
      </c>
      <c r="C244" s="40">
        <v>3870</v>
      </c>
      <c r="D244" s="60">
        <v>0</v>
      </c>
      <c r="E244" s="60">
        <f t="shared" si="43"/>
        <v>3870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3"/>
    </row>
    <row r="245" spans="1:12" ht="14.25">
      <c r="A245" s="65" t="s">
        <v>147</v>
      </c>
      <c r="B245" s="46" t="s">
        <v>284</v>
      </c>
      <c r="C245" s="40">
        <v>20942</v>
      </c>
      <c r="D245" s="60">
        <v>0</v>
      </c>
      <c r="E245" s="60">
        <f t="shared" si="43"/>
        <v>20942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3"/>
    </row>
    <row r="246" spans="1:12" ht="14.25">
      <c r="A246" s="65" t="s">
        <v>147</v>
      </c>
      <c r="B246" s="46" t="s">
        <v>285</v>
      </c>
      <c r="C246" s="40">
        <v>21382</v>
      </c>
      <c r="D246" s="60">
        <v>0</v>
      </c>
      <c r="E246" s="60">
        <f t="shared" si="43"/>
        <v>21382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3"/>
    </row>
    <row r="247" spans="1:12" ht="14.25">
      <c r="A247" s="65" t="s">
        <v>147</v>
      </c>
      <c r="B247" s="46" t="s">
        <v>287</v>
      </c>
      <c r="C247" s="40">
        <v>21381</v>
      </c>
      <c r="D247" s="60">
        <v>0</v>
      </c>
      <c r="E247" s="60">
        <f t="shared" si="43"/>
        <v>21381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3"/>
    </row>
    <row r="248" spans="1:12" ht="14.25">
      <c r="A248" s="65" t="s">
        <v>343</v>
      </c>
      <c r="B248" s="46" t="s">
        <v>344</v>
      </c>
      <c r="C248" s="40">
        <v>3973</v>
      </c>
      <c r="D248" s="60">
        <v>0</v>
      </c>
      <c r="E248" s="60">
        <f t="shared" si="43"/>
        <v>3973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3"/>
    </row>
    <row r="249" spans="1:12" ht="14.25">
      <c r="A249" s="65" t="s">
        <v>148</v>
      </c>
      <c r="B249" s="46" t="s">
        <v>264</v>
      </c>
      <c r="C249" s="60">
        <v>548509</v>
      </c>
      <c r="D249" s="60">
        <v>0</v>
      </c>
      <c r="E249" s="60">
        <f t="shared" si="43"/>
        <v>548509</v>
      </c>
      <c r="F249" s="60">
        <v>515693</v>
      </c>
      <c r="G249" s="40">
        <v>0</v>
      </c>
      <c r="H249" s="40">
        <f>SUM(F249:G249)</f>
        <v>515693</v>
      </c>
      <c r="I249" s="60">
        <v>515693</v>
      </c>
      <c r="J249" s="40">
        <v>0</v>
      </c>
      <c r="K249" s="40">
        <f>SUM(I249:J249)</f>
        <v>515693</v>
      </c>
      <c r="L249" s="43"/>
    </row>
    <row r="250" spans="1:12" ht="14.25">
      <c r="A250" s="65" t="s">
        <v>148</v>
      </c>
      <c r="B250" s="46" t="s">
        <v>357</v>
      </c>
      <c r="C250" s="60">
        <v>0</v>
      </c>
      <c r="D250" s="60">
        <v>9957</v>
      </c>
      <c r="E250" s="60">
        <f t="shared" si="43"/>
        <v>9957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43"/>
    </row>
    <row r="251" spans="1:12" ht="14.25">
      <c r="A251" s="22" t="s">
        <v>149</v>
      </c>
      <c r="B251" s="21" t="s">
        <v>208</v>
      </c>
      <c r="C251" s="60">
        <v>560336</v>
      </c>
      <c r="D251" s="60">
        <v>0</v>
      </c>
      <c r="E251" s="60">
        <f t="shared" si="43"/>
        <v>560336</v>
      </c>
      <c r="F251" s="31">
        <v>565000</v>
      </c>
      <c r="G251" s="31">
        <v>0</v>
      </c>
      <c r="H251" s="31">
        <f>SUM(F251:G251)</f>
        <v>565000</v>
      </c>
      <c r="I251" s="31">
        <v>578000</v>
      </c>
      <c r="J251" s="31">
        <v>0</v>
      </c>
      <c r="K251" s="31">
        <f>SUM(I251:J251)</f>
        <v>578000</v>
      </c>
      <c r="L251" s="43"/>
    </row>
    <row r="252" spans="1:12" ht="14.25">
      <c r="A252" s="22" t="s">
        <v>149</v>
      </c>
      <c r="B252" s="21" t="s">
        <v>6</v>
      </c>
      <c r="C252" s="60">
        <v>160000</v>
      </c>
      <c r="D252" s="60">
        <v>0</v>
      </c>
      <c r="E252" s="60">
        <f t="shared" si="43"/>
        <v>160000</v>
      </c>
      <c r="F252" s="31">
        <v>227500</v>
      </c>
      <c r="G252" s="31">
        <v>0</v>
      </c>
      <c r="H252" s="31">
        <f>SUM(F252:G252)</f>
        <v>227500</v>
      </c>
      <c r="I252" s="31">
        <v>227500</v>
      </c>
      <c r="J252" s="31">
        <v>0</v>
      </c>
      <c r="K252" s="31">
        <f>SUM(I252:J252)</f>
        <v>227500</v>
      </c>
      <c r="L252" s="43"/>
    </row>
    <row r="253" spans="1:12" ht="14.25">
      <c r="A253" s="15" t="s">
        <v>150</v>
      </c>
      <c r="B253" s="109" t="s">
        <v>151</v>
      </c>
      <c r="C253" s="35">
        <v>30386688</v>
      </c>
      <c r="D253" s="35">
        <f aca="true" t="shared" si="46" ref="D253:K253">SUM(D217:D252)</f>
        <v>361869</v>
      </c>
      <c r="E253" s="35">
        <f t="shared" si="46"/>
        <v>30748557</v>
      </c>
      <c r="F253" s="35">
        <f t="shared" si="46"/>
        <v>20068199</v>
      </c>
      <c r="G253" s="35">
        <f t="shared" si="46"/>
        <v>0</v>
      </c>
      <c r="H253" s="35">
        <f t="shared" si="46"/>
        <v>20068199</v>
      </c>
      <c r="I253" s="35">
        <f t="shared" si="46"/>
        <v>18522017</v>
      </c>
      <c r="J253" s="35">
        <f t="shared" si="46"/>
        <v>0</v>
      </c>
      <c r="K253" s="35">
        <f t="shared" si="46"/>
        <v>18522017</v>
      </c>
      <c r="L253" s="43"/>
    </row>
    <row r="254" spans="1:12" ht="14.25">
      <c r="A254" s="23" t="s">
        <v>152</v>
      </c>
      <c r="B254" s="46" t="s">
        <v>261</v>
      </c>
      <c r="C254" s="60">
        <v>993724</v>
      </c>
      <c r="D254" s="60">
        <v>12514</v>
      </c>
      <c r="E254" s="60">
        <f>SUM(C254:D254)</f>
        <v>1006238</v>
      </c>
      <c r="F254" s="31">
        <v>991091</v>
      </c>
      <c r="G254" s="31">
        <v>0</v>
      </c>
      <c r="H254" s="31">
        <f>SUM(F254:G254)</f>
        <v>991091</v>
      </c>
      <c r="I254" s="31">
        <v>993028</v>
      </c>
      <c r="J254" s="31">
        <v>0</v>
      </c>
      <c r="K254" s="31">
        <f>SUM(I254:J254)</f>
        <v>993028</v>
      </c>
      <c r="L254" s="43"/>
    </row>
    <row r="255" spans="1:12" ht="14.25">
      <c r="A255" s="68" t="s">
        <v>152</v>
      </c>
      <c r="B255" s="46" t="s">
        <v>281</v>
      </c>
      <c r="C255" s="60">
        <v>264082</v>
      </c>
      <c r="D255" s="60">
        <v>22829</v>
      </c>
      <c r="E255" s="60">
        <f aca="true" t="shared" si="47" ref="E255:E265">SUM(C255:D255)</f>
        <v>286911</v>
      </c>
      <c r="F255" s="60">
        <v>262744</v>
      </c>
      <c r="G255" s="60">
        <v>0</v>
      </c>
      <c r="H255" s="60">
        <f>SUM(F255:G255)</f>
        <v>262744</v>
      </c>
      <c r="I255" s="60">
        <v>262744</v>
      </c>
      <c r="J255" s="60">
        <v>0</v>
      </c>
      <c r="K255" s="60">
        <f>SUM(I255:J255)</f>
        <v>262744</v>
      </c>
      <c r="L255" s="43"/>
    </row>
    <row r="256" spans="1:12" ht="14.25">
      <c r="A256" s="68" t="s">
        <v>153</v>
      </c>
      <c r="B256" s="46" t="s">
        <v>262</v>
      </c>
      <c r="C256" s="60">
        <v>1007740</v>
      </c>
      <c r="D256" s="60">
        <v>0</v>
      </c>
      <c r="E256" s="60">
        <f t="shared" si="47"/>
        <v>1007740</v>
      </c>
      <c r="F256" s="31">
        <v>993412</v>
      </c>
      <c r="G256" s="31">
        <v>0</v>
      </c>
      <c r="H256" s="31">
        <f>SUM(F256:G256)</f>
        <v>993412</v>
      </c>
      <c r="I256" s="31">
        <v>995262</v>
      </c>
      <c r="J256" s="31">
        <v>0</v>
      </c>
      <c r="K256" s="31">
        <f>SUM(I256:J256)</f>
        <v>995262</v>
      </c>
      <c r="L256" s="43"/>
    </row>
    <row r="257" spans="1:12" ht="14.25">
      <c r="A257" s="68" t="s">
        <v>152</v>
      </c>
      <c r="B257" s="46" t="s">
        <v>276</v>
      </c>
      <c r="C257" s="60">
        <v>1139020</v>
      </c>
      <c r="D257" s="60">
        <v>0</v>
      </c>
      <c r="E257" s="60">
        <f t="shared" si="47"/>
        <v>1139020</v>
      </c>
      <c r="F257" s="60">
        <v>1139020</v>
      </c>
      <c r="G257" s="60">
        <v>0</v>
      </c>
      <c r="H257" s="60">
        <f>SUM(F257:G257)</f>
        <v>1139020</v>
      </c>
      <c r="I257" s="60">
        <v>1139020</v>
      </c>
      <c r="J257" s="60">
        <v>0</v>
      </c>
      <c r="K257" s="60">
        <f>SUM(I257:J257)</f>
        <v>1139020</v>
      </c>
      <c r="L257" s="43"/>
    </row>
    <row r="258" spans="1:12" ht="14.25">
      <c r="A258" s="68" t="s">
        <v>154</v>
      </c>
      <c r="B258" s="46" t="s">
        <v>263</v>
      </c>
      <c r="C258" s="60">
        <v>131667</v>
      </c>
      <c r="D258" s="60">
        <v>0</v>
      </c>
      <c r="E258" s="60">
        <f t="shared" si="47"/>
        <v>131667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43"/>
    </row>
    <row r="259" spans="1:12" ht="14.25">
      <c r="A259" s="68" t="s">
        <v>154</v>
      </c>
      <c r="B259" s="46" t="s">
        <v>280</v>
      </c>
      <c r="C259" s="60">
        <v>25787</v>
      </c>
      <c r="D259" s="60">
        <v>0</v>
      </c>
      <c r="E259" s="60">
        <f t="shared" si="47"/>
        <v>25787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43"/>
    </row>
    <row r="260" spans="1:12" ht="14.25">
      <c r="A260" s="68" t="s">
        <v>154</v>
      </c>
      <c r="B260" s="46" t="s">
        <v>332</v>
      </c>
      <c r="C260" s="60">
        <v>69406</v>
      </c>
      <c r="D260" s="60">
        <v>0</v>
      </c>
      <c r="E260" s="60">
        <f t="shared" si="47"/>
        <v>69406</v>
      </c>
      <c r="F260" s="60">
        <v>69406</v>
      </c>
      <c r="G260" s="60">
        <v>0</v>
      </c>
      <c r="H260" s="60">
        <f>SUM(F260:G260)</f>
        <v>69406</v>
      </c>
      <c r="I260" s="60">
        <v>69406</v>
      </c>
      <c r="J260" s="60">
        <v>0</v>
      </c>
      <c r="K260" s="60">
        <f>SUM(I260:J260)</f>
        <v>69406</v>
      </c>
      <c r="L260" s="43"/>
    </row>
    <row r="261" spans="1:12" ht="14.25">
      <c r="A261" s="68" t="s">
        <v>154</v>
      </c>
      <c r="B261" s="46" t="s">
        <v>155</v>
      </c>
      <c r="C261" s="60">
        <v>2244400</v>
      </c>
      <c r="D261" s="60">
        <v>-15000</v>
      </c>
      <c r="E261" s="60">
        <f t="shared" si="47"/>
        <v>2229400</v>
      </c>
      <c r="F261" s="31">
        <v>2207400</v>
      </c>
      <c r="G261" s="31">
        <v>0</v>
      </c>
      <c r="H261" s="31">
        <f>SUM(F261:G261)</f>
        <v>2207400</v>
      </c>
      <c r="I261" s="31">
        <v>2207400</v>
      </c>
      <c r="J261" s="31">
        <v>0</v>
      </c>
      <c r="K261" s="31">
        <f>SUM(I261:J261)</f>
        <v>2207400</v>
      </c>
      <c r="L261" s="43"/>
    </row>
    <row r="262" spans="1:12" ht="14.25">
      <c r="A262" s="68">
        <v>10.4</v>
      </c>
      <c r="B262" s="46" t="s">
        <v>165</v>
      </c>
      <c r="C262" s="60">
        <v>79051</v>
      </c>
      <c r="D262" s="60">
        <v>0</v>
      </c>
      <c r="E262" s="60">
        <f t="shared" si="47"/>
        <v>79051</v>
      </c>
      <c r="F262" s="33">
        <v>20000</v>
      </c>
      <c r="G262" s="33">
        <v>0</v>
      </c>
      <c r="H262" s="33">
        <f>SUM(F262:G262)</f>
        <v>20000</v>
      </c>
      <c r="I262" s="33">
        <v>20000</v>
      </c>
      <c r="J262" s="33">
        <v>0</v>
      </c>
      <c r="K262" s="33">
        <f>SUM(I262:J262)</f>
        <v>20000</v>
      </c>
      <c r="L262" s="43"/>
    </row>
    <row r="263" spans="1:12" ht="14.25">
      <c r="A263" s="68" t="s">
        <v>156</v>
      </c>
      <c r="B263" s="46" t="s">
        <v>5</v>
      </c>
      <c r="C263" s="60">
        <v>9025</v>
      </c>
      <c r="D263" s="60">
        <v>0</v>
      </c>
      <c r="E263" s="60">
        <f t="shared" si="47"/>
        <v>9025</v>
      </c>
      <c r="F263" s="60">
        <v>9025</v>
      </c>
      <c r="G263" s="60">
        <v>0</v>
      </c>
      <c r="H263" s="60">
        <f>SUM(F263:G263)</f>
        <v>9025</v>
      </c>
      <c r="I263" s="60">
        <v>9025</v>
      </c>
      <c r="J263" s="60">
        <v>0</v>
      </c>
      <c r="K263" s="60">
        <f>SUM(I263:J263)</f>
        <v>9025</v>
      </c>
      <c r="L263" s="43"/>
    </row>
    <row r="264" spans="1:12" ht="14.25">
      <c r="A264" s="68" t="s">
        <v>156</v>
      </c>
      <c r="B264" s="46" t="s">
        <v>289</v>
      </c>
      <c r="C264" s="60">
        <v>3895</v>
      </c>
      <c r="D264" s="60">
        <v>6498</v>
      </c>
      <c r="E264" s="60">
        <f t="shared" si="47"/>
        <v>10393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43"/>
    </row>
    <row r="265" spans="1:12" ht="14.25">
      <c r="A265" s="68" t="s">
        <v>152</v>
      </c>
      <c r="B265" s="46" t="s">
        <v>272</v>
      </c>
      <c r="C265" s="60">
        <v>25493</v>
      </c>
      <c r="D265" s="60">
        <v>13780</v>
      </c>
      <c r="E265" s="60">
        <f t="shared" si="47"/>
        <v>39273</v>
      </c>
      <c r="F265" s="60">
        <v>18100</v>
      </c>
      <c r="G265" s="60">
        <v>0</v>
      </c>
      <c r="H265" s="60">
        <f>SUM(F265:G265)</f>
        <v>18100</v>
      </c>
      <c r="I265" s="60">
        <v>18100</v>
      </c>
      <c r="J265" s="60">
        <v>0</v>
      </c>
      <c r="K265" s="60">
        <f>SUM(I265:J265)</f>
        <v>18100</v>
      </c>
      <c r="L265" s="43"/>
    </row>
    <row r="266" spans="1:12" ht="14.25">
      <c r="A266" s="15" t="s">
        <v>157</v>
      </c>
      <c r="B266" s="109" t="s">
        <v>158</v>
      </c>
      <c r="C266" s="35">
        <v>5993290</v>
      </c>
      <c r="D266" s="35">
        <f aca="true" t="shared" si="48" ref="D266:K266">SUM(D254:D265)</f>
        <v>40621</v>
      </c>
      <c r="E266" s="35">
        <f t="shared" si="48"/>
        <v>6033911</v>
      </c>
      <c r="F266" s="35">
        <f t="shared" si="48"/>
        <v>5710198</v>
      </c>
      <c r="G266" s="35">
        <f t="shared" si="48"/>
        <v>0</v>
      </c>
      <c r="H266" s="35">
        <f t="shared" si="48"/>
        <v>5710198</v>
      </c>
      <c r="I266" s="35">
        <f t="shared" si="48"/>
        <v>5713985</v>
      </c>
      <c r="J266" s="35">
        <f t="shared" si="48"/>
        <v>0</v>
      </c>
      <c r="K266" s="35">
        <f t="shared" si="48"/>
        <v>5713985</v>
      </c>
      <c r="L266" s="43"/>
    </row>
    <row r="267" spans="1:12" ht="14.25">
      <c r="A267" s="24"/>
      <c r="B267" s="21" t="s">
        <v>202</v>
      </c>
      <c r="C267" s="61">
        <v>2157686</v>
      </c>
      <c r="D267" s="61">
        <v>0</v>
      </c>
      <c r="E267" s="61">
        <f>SUM(C267:D267)</f>
        <v>2157686</v>
      </c>
      <c r="F267" s="61">
        <v>2404958</v>
      </c>
      <c r="G267" s="61">
        <v>0</v>
      </c>
      <c r="H267" s="61">
        <f>SUM(F267:G267)</f>
        <v>2404958</v>
      </c>
      <c r="I267" s="61">
        <v>2491961</v>
      </c>
      <c r="J267" s="61">
        <v>0</v>
      </c>
      <c r="K267" s="61">
        <f>SUM(I267:J267)</f>
        <v>2491961</v>
      </c>
      <c r="L267" s="43"/>
    </row>
    <row r="268" spans="1:12" ht="14.25">
      <c r="A268" s="24"/>
      <c r="B268" s="21" t="s">
        <v>200</v>
      </c>
      <c r="C268" s="61">
        <v>266640</v>
      </c>
      <c r="D268" s="61">
        <v>0</v>
      </c>
      <c r="E268" s="61">
        <f>SUM(C268:D268)</f>
        <v>266640</v>
      </c>
      <c r="F268" s="61">
        <v>266640</v>
      </c>
      <c r="G268" s="61">
        <v>0</v>
      </c>
      <c r="H268" s="61">
        <f>SUM(F268:G268)</f>
        <v>266640</v>
      </c>
      <c r="I268" s="61">
        <v>266640</v>
      </c>
      <c r="J268" s="61">
        <v>0</v>
      </c>
      <c r="K268" s="61">
        <f>SUM(I268:J268)</f>
        <v>266640</v>
      </c>
      <c r="L268" s="43"/>
    </row>
    <row r="269" spans="1:12" ht="14.25">
      <c r="A269" s="24"/>
      <c r="B269" s="46" t="s">
        <v>291</v>
      </c>
      <c r="C269" s="61">
        <v>74000</v>
      </c>
      <c r="D269" s="61">
        <v>0</v>
      </c>
      <c r="E269" s="61">
        <f>SUM(C269:D269)</f>
        <v>74000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43"/>
    </row>
    <row r="270" spans="1:12" ht="14.25">
      <c r="A270" s="24"/>
      <c r="B270" s="8" t="s">
        <v>347</v>
      </c>
      <c r="C270" s="33">
        <v>7044</v>
      </c>
      <c r="D270" s="72">
        <v>0</v>
      </c>
      <c r="E270" s="72">
        <f>SUM(C270:D270)</f>
        <v>7044</v>
      </c>
      <c r="F270" s="61">
        <v>0</v>
      </c>
      <c r="G270" s="61">
        <v>0</v>
      </c>
      <c r="H270" s="61">
        <v>0</v>
      </c>
      <c r="I270" s="61">
        <v>0</v>
      </c>
      <c r="J270" s="61">
        <v>0</v>
      </c>
      <c r="K270" s="61">
        <v>0</v>
      </c>
      <c r="L270" s="43"/>
    </row>
    <row r="271" spans="1:12" ht="14.25">
      <c r="A271" s="15"/>
      <c r="B271" s="11" t="s">
        <v>161</v>
      </c>
      <c r="C271" s="35">
        <v>2505370</v>
      </c>
      <c r="D271" s="35">
        <f aca="true" t="shared" si="49" ref="D271:K271">SUM(D267:D270)</f>
        <v>0</v>
      </c>
      <c r="E271" s="35">
        <f t="shared" si="49"/>
        <v>2505370</v>
      </c>
      <c r="F271" s="35">
        <f t="shared" si="49"/>
        <v>2671598</v>
      </c>
      <c r="G271" s="35">
        <f t="shared" si="49"/>
        <v>0</v>
      </c>
      <c r="H271" s="35">
        <f t="shared" si="49"/>
        <v>2671598</v>
      </c>
      <c r="I271" s="35">
        <f t="shared" si="49"/>
        <v>2758601</v>
      </c>
      <c r="J271" s="35">
        <f t="shared" si="49"/>
        <v>0</v>
      </c>
      <c r="K271" s="35">
        <f t="shared" si="49"/>
        <v>2758601</v>
      </c>
      <c r="L271" s="43"/>
    </row>
    <row r="272" spans="1:12" ht="14.25">
      <c r="A272" s="11"/>
      <c r="B272" s="11" t="s">
        <v>160</v>
      </c>
      <c r="C272" s="35">
        <v>63640982</v>
      </c>
      <c r="D272" s="35">
        <f aca="true" t="shared" si="50" ref="D272:K272">D271+D266+D253+D216+D203+D200+D192+D190+D179+D175</f>
        <v>910067</v>
      </c>
      <c r="E272" s="35">
        <f t="shared" si="50"/>
        <v>64551049</v>
      </c>
      <c r="F272" s="35">
        <f t="shared" si="50"/>
        <v>46697769</v>
      </c>
      <c r="G272" s="35">
        <f t="shared" si="50"/>
        <v>0</v>
      </c>
      <c r="H272" s="35">
        <f t="shared" si="50"/>
        <v>46697769</v>
      </c>
      <c r="I272" s="35">
        <f t="shared" si="50"/>
        <v>44267953</v>
      </c>
      <c r="J272" s="35">
        <f t="shared" si="50"/>
        <v>0</v>
      </c>
      <c r="K272" s="35">
        <f t="shared" si="50"/>
        <v>44267953</v>
      </c>
      <c r="L272" s="43"/>
    </row>
    <row r="273" spans="1:12" ht="14.25">
      <c r="A273" s="1"/>
      <c r="B273" s="1"/>
      <c r="C273" s="1"/>
      <c r="D273" s="1"/>
      <c r="E273" s="1"/>
      <c r="F273" s="43"/>
      <c r="G273" s="43"/>
      <c r="H273" s="43"/>
      <c r="I273" s="43"/>
      <c r="J273" s="43"/>
      <c r="K273" s="43"/>
      <c r="L273" s="43"/>
    </row>
    <row r="274" spans="1:12" ht="14.25">
      <c r="A274" s="1"/>
      <c r="B274" s="1"/>
      <c r="C274" s="64">
        <v>0</v>
      </c>
      <c r="D274" s="64">
        <f>D142-D272</f>
        <v>0</v>
      </c>
      <c r="E274" s="64">
        <f>E142-E272</f>
        <v>0</v>
      </c>
      <c r="F274" s="64">
        <f>F142-F272</f>
        <v>0</v>
      </c>
      <c r="G274" s="64">
        <f>G142-G272</f>
        <v>0</v>
      </c>
      <c r="H274" s="64">
        <f>H142-H272</f>
        <v>0</v>
      </c>
      <c r="I274" s="64">
        <f>I142-I272</f>
        <v>0</v>
      </c>
      <c r="J274" s="64">
        <f>J142-J272</f>
        <v>0</v>
      </c>
      <c r="K274" s="64">
        <f>K142-K272</f>
        <v>0</v>
      </c>
      <c r="L274" s="43"/>
    </row>
    <row r="275" spans="1:12" ht="15">
      <c r="A275" s="1"/>
      <c r="B275" s="155" t="s">
        <v>478</v>
      </c>
      <c r="C275" s="155" t="s">
        <v>373</v>
      </c>
      <c r="D275" s="64"/>
      <c r="E275" s="64"/>
      <c r="F275" s="64"/>
      <c r="G275" s="64"/>
      <c r="H275" s="64"/>
      <c r="I275" s="64"/>
      <c r="J275" s="64"/>
      <c r="K275" s="64"/>
      <c r="L275" s="43"/>
    </row>
    <row r="276" spans="1:12" ht="14.25">
      <c r="A276" s="1"/>
      <c r="B276" s="1"/>
      <c r="C276" s="64"/>
      <c r="D276" s="64"/>
      <c r="E276" s="64"/>
      <c r="F276" s="64"/>
      <c r="G276" s="64"/>
      <c r="H276" s="64"/>
      <c r="I276" s="64"/>
      <c r="J276" s="64"/>
      <c r="K276" s="64"/>
      <c r="L276" s="43"/>
    </row>
    <row r="277" spans="1:12" s="134" customFormat="1" ht="14.25">
      <c r="A277" s="1"/>
      <c r="B277" s="1"/>
      <c r="C277" s="64"/>
      <c r="D277" s="64"/>
      <c r="E277" s="64"/>
      <c r="F277" s="64"/>
      <c r="G277" s="64"/>
      <c r="H277" s="64"/>
      <c r="I277" s="64"/>
      <c r="J277" s="64"/>
      <c r="K277" s="64"/>
      <c r="L277" s="43"/>
    </row>
    <row r="278" spans="1:12" s="134" customFormat="1" ht="14.25">
      <c r="A278" s="1"/>
      <c r="B278" s="1"/>
      <c r="C278" s="64"/>
      <c r="D278" s="64"/>
      <c r="E278" s="64"/>
      <c r="F278" s="64"/>
      <c r="G278" s="64"/>
      <c r="H278" s="64"/>
      <c r="I278" s="64"/>
      <c r="J278" s="64"/>
      <c r="K278" s="64"/>
      <c r="L278" s="43"/>
    </row>
    <row r="279" spans="1:12" ht="14.25">
      <c r="A279" s="4"/>
      <c r="B279" s="4"/>
      <c r="C279" s="4"/>
      <c r="D279" s="88"/>
      <c r="E279" s="4"/>
      <c r="F279" s="43"/>
      <c r="G279" s="69"/>
      <c r="H279" s="43"/>
      <c r="I279" s="43"/>
      <c r="J279" s="43"/>
      <c r="K279" s="43"/>
      <c r="L279" s="43"/>
    </row>
    <row r="280" spans="1:12" ht="15">
      <c r="A280" s="149" t="s">
        <v>164</v>
      </c>
      <c r="B280" s="4"/>
      <c r="C280" s="4"/>
      <c r="D280" s="4"/>
      <c r="E280" s="4"/>
      <c r="F280" s="43"/>
      <c r="G280" s="43"/>
      <c r="H280" s="43"/>
      <c r="I280" s="43"/>
      <c r="J280" s="43"/>
      <c r="K280" s="43"/>
      <c r="L280" s="43"/>
    </row>
    <row r="281" spans="1:12" ht="15">
      <c r="A281" s="150" t="s">
        <v>476</v>
      </c>
      <c r="F281" s="43"/>
      <c r="G281" s="43"/>
      <c r="H281" s="43"/>
      <c r="I281" s="43"/>
      <c r="J281" s="43"/>
      <c r="K281" s="43"/>
      <c r="L281" s="43"/>
    </row>
    <row r="282" spans="1:12" ht="15">
      <c r="A282" s="150" t="s">
        <v>477</v>
      </c>
      <c r="B282" s="66"/>
      <c r="C282" s="77"/>
      <c r="D282" s="78"/>
      <c r="E282" s="78"/>
      <c r="F282" s="79"/>
      <c r="G282" s="43"/>
      <c r="H282" s="43"/>
      <c r="I282" s="43"/>
      <c r="J282" s="43"/>
      <c r="K282" s="43"/>
      <c r="L282" s="43"/>
    </row>
    <row r="283" spans="1:5" ht="14.25">
      <c r="A283" s="151"/>
      <c r="B283" s="3"/>
      <c r="C283" s="27"/>
      <c r="D283" s="47"/>
      <c r="E283" s="47"/>
    </row>
    <row r="284" spans="1:5" ht="14.25">
      <c r="A284" s="152" t="s">
        <v>164</v>
      </c>
      <c r="B284" s="3"/>
      <c r="C284" s="74"/>
      <c r="D284" s="82"/>
      <c r="E284" s="74"/>
    </row>
    <row r="285" spans="1:5" ht="14.25">
      <c r="A285" s="153" t="s">
        <v>474</v>
      </c>
      <c r="B285" s="3"/>
      <c r="C285" s="29"/>
      <c r="D285" s="82"/>
      <c r="E285" s="29"/>
    </row>
    <row r="286" spans="1:5" ht="14.25">
      <c r="A286" s="153" t="s">
        <v>475</v>
      </c>
      <c r="B286" s="3"/>
      <c r="C286" s="29"/>
      <c r="D286" s="82"/>
      <c r="E286" s="29"/>
    </row>
    <row r="287" spans="1:5" s="134" customFormat="1" ht="14.25">
      <c r="A287" s="153"/>
      <c r="B287" s="3"/>
      <c r="C287" s="29"/>
      <c r="D287" s="82"/>
      <c r="E287" s="29"/>
    </row>
    <row r="288" spans="1:5" ht="15">
      <c r="A288" s="85"/>
      <c r="B288" s="154" t="s">
        <v>359</v>
      </c>
      <c r="C288" s="82"/>
      <c r="D288" s="4"/>
      <c r="E288" s="4"/>
    </row>
    <row r="289" spans="1:6" ht="14.25">
      <c r="A289" s="86" t="s">
        <v>16</v>
      </c>
      <c r="B289" s="87"/>
      <c r="C289" s="20" t="s">
        <v>174</v>
      </c>
      <c r="D289" s="89" t="s">
        <v>326</v>
      </c>
      <c r="E289" s="20" t="s">
        <v>235</v>
      </c>
      <c r="F289" s="90"/>
    </row>
    <row r="290" spans="1:6" ht="14.25">
      <c r="A290" s="7" t="s">
        <v>360</v>
      </c>
      <c r="B290" s="8" t="s">
        <v>361</v>
      </c>
      <c r="C290" s="8">
        <v>0</v>
      </c>
      <c r="D290" s="54">
        <v>0</v>
      </c>
      <c r="E290" s="8">
        <v>0</v>
      </c>
      <c r="F290" s="66"/>
    </row>
    <row r="291" spans="1:6" ht="14.25">
      <c r="A291" s="7" t="s">
        <v>362</v>
      </c>
      <c r="B291" s="8" t="s">
        <v>363</v>
      </c>
      <c r="C291" s="8">
        <v>0</v>
      </c>
      <c r="D291" s="54">
        <v>0</v>
      </c>
      <c r="E291" s="8">
        <v>0</v>
      </c>
      <c r="F291" s="66"/>
    </row>
    <row r="292" spans="1:6" ht="14.25">
      <c r="A292" s="7" t="s">
        <v>364</v>
      </c>
      <c r="B292" s="8" t="s">
        <v>365</v>
      </c>
      <c r="C292" s="8">
        <v>0</v>
      </c>
      <c r="D292" s="54">
        <v>0</v>
      </c>
      <c r="E292" s="8">
        <v>0</v>
      </c>
      <c r="F292" s="66"/>
    </row>
    <row r="293" spans="1:6" ht="14.25">
      <c r="A293" s="7"/>
      <c r="B293" s="8" t="s">
        <v>366</v>
      </c>
      <c r="C293" s="8">
        <v>49670</v>
      </c>
      <c r="D293" s="54">
        <v>0</v>
      </c>
      <c r="E293" s="8">
        <v>49670</v>
      </c>
      <c r="F293" s="66"/>
    </row>
    <row r="294" spans="1:6" ht="14.25">
      <c r="A294" s="83"/>
      <c r="B294" s="84" t="s">
        <v>22</v>
      </c>
      <c r="C294" s="11">
        <v>49670</v>
      </c>
      <c r="D294" s="59">
        <f>SUM(D290:D293)</f>
        <v>0</v>
      </c>
      <c r="E294" s="11">
        <f>SUM(E290:E293)</f>
        <v>49670</v>
      </c>
      <c r="F294" s="81"/>
    </row>
    <row r="295" spans="1:6" ht="14.25">
      <c r="A295" s="85"/>
      <c r="B295" s="2" t="s">
        <v>367</v>
      </c>
      <c r="C295" s="4"/>
      <c r="D295" s="4"/>
      <c r="E295" s="91"/>
      <c r="F295" s="80"/>
    </row>
    <row r="296" spans="1:6" ht="14.25">
      <c r="A296" s="5" t="s">
        <v>16</v>
      </c>
      <c r="B296" s="6" t="s">
        <v>17</v>
      </c>
      <c r="C296" s="20" t="s">
        <v>174</v>
      </c>
      <c r="D296" s="89" t="s">
        <v>326</v>
      </c>
      <c r="E296" s="20" t="s">
        <v>235</v>
      </c>
      <c r="F296" s="90"/>
    </row>
    <row r="297" spans="1:6" ht="14.25">
      <c r="A297" s="12" t="s">
        <v>131</v>
      </c>
      <c r="B297" s="8" t="s">
        <v>368</v>
      </c>
      <c r="C297" s="8">
        <v>45300</v>
      </c>
      <c r="D297" s="54">
        <v>0</v>
      </c>
      <c r="E297" s="8">
        <f>SUM(C297:D297)</f>
        <v>45300</v>
      </c>
      <c r="F297" s="66"/>
    </row>
    <row r="298" spans="1:6" ht="14.25">
      <c r="A298" s="18" t="s">
        <v>141</v>
      </c>
      <c r="B298" s="17" t="s">
        <v>369</v>
      </c>
      <c r="C298" s="8">
        <v>0</v>
      </c>
      <c r="D298" s="54">
        <v>0</v>
      </c>
      <c r="E298" s="8">
        <f>SUM(C298:D298)</f>
        <v>0</v>
      </c>
      <c r="F298" s="66"/>
    </row>
    <row r="299" spans="1:6" ht="14.25">
      <c r="A299" s="18" t="s">
        <v>150</v>
      </c>
      <c r="B299" s="17" t="s">
        <v>370</v>
      </c>
      <c r="C299" s="8">
        <v>265</v>
      </c>
      <c r="D299" s="54">
        <v>0</v>
      </c>
      <c r="E299" s="8">
        <f>SUM(C299:D299)</f>
        <v>265</v>
      </c>
      <c r="F299" s="66"/>
    </row>
    <row r="300" spans="1:6" ht="14.25">
      <c r="A300" s="18" t="s">
        <v>157</v>
      </c>
      <c r="B300" s="17" t="s">
        <v>371</v>
      </c>
      <c r="C300" s="8">
        <v>4105</v>
      </c>
      <c r="D300" s="54">
        <v>0</v>
      </c>
      <c r="E300" s="8">
        <f>SUM(C300:D300)</f>
        <v>4105</v>
      </c>
      <c r="F300" s="66"/>
    </row>
    <row r="301" spans="1:6" ht="14.25">
      <c r="A301" s="18"/>
      <c r="B301" s="8" t="s">
        <v>159</v>
      </c>
      <c r="C301" s="8">
        <v>0</v>
      </c>
      <c r="D301" s="54">
        <v>0</v>
      </c>
      <c r="E301" s="8">
        <f>SUM(C301:D301)</f>
        <v>0</v>
      </c>
      <c r="F301" s="66"/>
    </row>
    <row r="302" spans="1:6" ht="14.25">
      <c r="A302" s="83"/>
      <c r="B302" s="11" t="s">
        <v>372</v>
      </c>
      <c r="C302" s="11">
        <v>49670</v>
      </c>
      <c r="D302" s="59">
        <f>SUM(D297:D301)</f>
        <v>0</v>
      </c>
      <c r="E302" s="11">
        <f>SUM(E297:E301)</f>
        <v>49670</v>
      </c>
      <c r="F302" s="81"/>
    </row>
    <row r="303" spans="1:6" ht="14.25">
      <c r="A303" s="92"/>
      <c r="B303" s="92"/>
      <c r="C303" s="93"/>
      <c r="D303" s="4"/>
      <c r="E303" s="4"/>
      <c r="F303" s="79"/>
    </row>
    <row r="304" spans="1:6" ht="15">
      <c r="A304" s="92"/>
      <c r="B304" s="155" t="s">
        <v>478</v>
      </c>
      <c r="C304" s="155" t="s">
        <v>373</v>
      </c>
      <c r="D304" s="88"/>
      <c r="E304" s="88"/>
      <c r="F304" s="79"/>
    </row>
    <row r="305" spans="1:6" ht="14.25">
      <c r="A305" s="48"/>
      <c r="B305" s="48"/>
      <c r="C305" s="48"/>
      <c r="F305" s="43"/>
    </row>
    <row r="306" spans="1:3" ht="14.25">
      <c r="A306" s="48"/>
      <c r="B306" s="48"/>
      <c r="C306" s="48"/>
    </row>
    <row r="307" spans="1:3" ht="14.25">
      <c r="A307" s="48"/>
      <c r="B307" s="48"/>
      <c r="C307" s="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133" bestFit="1" customWidth="1"/>
    <col min="2" max="2" width="10.421875" style="133" bestFit="1" customWidth="1"/>
    <col min="3" max="3" width="11.00390625" style="133" bestFit="1" customWidth="1"/>
    <col min="4" max="4" width="9.7109375" style="133" bestFit="1" customWidth="1"/>
    <col min="5" max="5" width="11.00390625" style="133" bestFit="1" customWidth="1"/>
    <col min="6" max="16384" width="9.140625" style="133" customWidth="1"/>
  </cols>
  <sheetData>
    <row r="1" spans="1:5" ht="19.5" customHeight="1">
      <c r="A1" s="149" t="s">
        <v>470</v>
      </c>
      <c r="B1" s="117"/>
      <c r="C1" s="117"/>
      <c r="D1" s="117"/>
      <c r="E1" s="117"/>
    </row>
    <row r="2" spans="1:5" ht="15">
      <c r="A2" s="150" t="s">
        <v>476</v>
      </c>
      <c r="B2" s="118"/>
      <c r="C2" s="118"/>
      <c r="D2" s="118"/>
      <c r="E2" s="118"/>
    </row>
    <row r="3" spans="1:5" ht="15">
      <c r="A3" s="150" t="s">
        <v>477</v>
      </c>
      <c r="B3" s="118"/>
      <c r="C3" s="118"/>
      <c r="D3" s="118"/>
      <c r="E3" s="118"/>
    </row>
    <row r="4" spans="1:5" s="134" customFormat="1" ht="14.25">
      <c r="A4" s="151"/>
      <c r="B4" s="118"/>
      <c r="C4" s="118"/>
      <c r="D4" s="118"/>
      <c r="E4" s="118"/>
    </row>
    <row r="5" spans="1:5" s="134" customFormat="1" ht="14.25">
      <c r="A5" s="152" t="s">
        <v>479</v>
      </c>
      <c r="B5" s="118"/>
      <c r="C5" s="118"/>
      <c r="D5" s="118"/>
      <c r="E5" s="118"/>
    </row>
    <row r="6" spans="1:5" s="134" customFormat="1" ht="14.25">
      <c r="A6" s="153" t="s">
        <v>474</v>
      </c>
      <c r="B6" s="118"/>
      <c r="C6" s="118"/>
      <c r="D6" s="118"/>
      <c r="E6" s="118"/>
    </row>
    <row r="7" spans="1:5" s="134" customFormat="1" ht="14.25">
      <c r="A7" s="153" t="s">
        <v>475</v>
      </c>
      <c r="B7" s="118"/>
      <c r="C7" s="118"/>
      <c r="D7" s="118"/>
      <c r="E7" s="118"/>
    </row>
    <row r="9" spans="1:5" ht="14.25">
      <c r="A9" s="147" t="s">
        <v>374</v>
      </c>
      <c r="B9" s="147"/>
      <c r="C9" s="147"/>
      <c r="D9" s="147"/>
      <c r="E9" s="147"/>
    </row>
    <row r="10" spans="1:5" ht="14.25">
      <c r="A10" s="136" t="s">
        <v>375</v>
      </c>
      <c r="B10" s="136"/>
      <c r="C10" s="136"/>
      <c r="D10" s="136"/>
      <c r="E10" s="136"/>
    </row>
    <row r="11" spans="1:5" ht="14.25">
      <c r="A11" s="136" t="s">
        <v>409</v>
      </c>
      <c r="B11" s="136"/>
      <c r="C11" s="136"/>
      <c r="D11" s="136"/>
      <c r="E11" s="136"/>
    </row>
    <row r="12" spans="1:5" ht="14.25">
      <c r="A12" s="137" t="s">
        <v>471</v>
      </c>
      <c r="B12" s="137"/>
      <c r="C12" s="137"/>
      <c r="D12" s="137"/>
      <c r="E12" s="137"/>
    </row>
    <row r="13" spans="1:5" ht="14.25">
      <c r="A13" s="136" t="s">
        <v>378</v>
      </c>
      <c r="B13" s="136"/>
      <c r="C13" s="136"/>
      <c r="D13" s="136"/>
      <c r="E13" s="136"/>
    </row>
    <row r="15" spans="1:5" ht="31.5">
      <c r="A15" s="140" t="s">
        <v>379</v>
      </c>
      <c r="B15" s="140" t="s">
        <v>380</v>
      </c>
      <c r="C15" s="103" t="s">
        <v>381</v>
      </c>
      <c r="D15" s="103" t="s">
        <v>382</v>
      </c>
      <c r="E15" s="103" t="s">
        <v>383</v>
      </c>
    </row>
    <row r="16" spans="1:5" ht="14.25">
      <c r="A16" s="141"/>
      <c r="B16" s="141"/>
      <c r="C16" s="96" t="s">
        <v>384</v>
      </c>
      <c r="D16" s="96" t="s">
        <v>384</v>
      </c>
      <c r="E16" s="96" t="s">
        <v>384</v>
      </c>
    </row>
    <row r="17" spans="1:5" ht="14.25">
      <c r="A17" s="96" t="s">
        <v>385</v>
      </c>
      <c r="B17" s="97" t="s">
        <v>386</v>
      </c>
      <c r="C17" s="98">
        <v>5993290</v>
      </c>
      <c r="D17" s="98">
        <v>40621</v>
      </c>
      <c r="E17" s="98">
        <v>6033911</v>
      </c>
    </row>
    <row r="18" spans="1:5" ht="14.25">
      <c r="A18" s="99" t="s">
        <v>387</v>
      </c>
      <c r="B18" s="99" t="s">
        <v>388</v>
      </c>
      <c r="C18" s="99" t="s">
        <v>389</v>
      </c>
      <c r="D18" s="99" t="s">
        <v>390</v>
      </c>
      <c r="E18" s="99" t="s">
        <v>391</v>
      </c>
    </row>
    <row r="19" spans="1:5" ht="14.25">
      <c r="A19" s="105" t="s">
        <v>411</v>
      </c>
      <c r="B19" s="105" t="s">
        <v>412</v>
      </c>
      <c r="C19" s="106">
        <v>1835294</v>
      </c>
      <c r="D19" s="106">
        <v>49246</v>
      </c>
      <c r="E19" s="106">
        <v>1884540</v>
      </c>
    </row>
    <row r="20" spans="1:5" ht="14.25">
      <c r="A20" s="101" t="s">
        <v>413</v>
      </c>
      <c r="B20" s="101" t="s">
        <v>414</v>
      </c>
      <c r="C20" s="102">
        <v>1411428</v>
      </c>
      <c r="D20" s="102">
        <v>38614</v>
      </c>
      <c r="E20" s="102">
        <v>1450042</v>
      </c>
    </row>
    <row r="21" spans="1:5" ht="14.25">
      <c r="A21" s="101" t="s">
        <v>415</v>
      </c>
      <c r="B21" s="101" t="s">
        <v>416</v>
      </c>
      <c r="C21" s="102">
        <v>423866</v>
      </c>
      <c r="D21" s="102">
        <v>10632</v>
      </c>
      <c r="E21" s="102">
        <v>434498</v>
      </c>
    </row>
    <row r="22" spans="1:5" ht="14.25">
      <c r="A22" s="105" t="s">
        <v>392</v>
      </c>
      <c r="B22" s="105" t="s">
        <v>393</v>
      </c>
      <c r="C22" s="106">
        <v>557165</v>
      </c>
      <c r="D22" s="106">
        <v>29715</v>
      </c>
      <c r="E22" s="106">
        <v>586880</v>
      </c>
    </row>
    <row r="23" spans="1:5" ht="14.25">
      <c r="A23" s="101" t="s">
        <v>417</v>
      </c>
      <c r="B23" s="101" t="s">
        <v>418</v>
      </c>
      <c r="C23" s="102">
        <v>2404</v>
      </c>
      <c r="D23" s="102">
        <v>0</v>
      </c>
      <c r="E23" s="102">
        <v>2404</v>
      </c>
    </row>
    <row r="24" spans="1:5" ht="14.25">
      <c r="A24" s="101" t="s">
        <v>394</v>
      </c>
      <c r="B24" s="101" t="s">
        <v>395</v>
      </c>
      <c r="C24" s="102">
        <v>254079</v>
      </c>
      <c r="D24" s="102">
        <v>19400</v>
      </c>
      <c r="E24" s="102">
        <v>273479</v>
      </c>
    </row>
    <row r="25" spans="1:5" ht="14.25">
      <c r="A25" s="101" t="s">
        <v>396</v>
      </c>
      <c r="B25" s="101" t="s">
        <v>397</v>
      </c>
      <c r="C25" s="102">
        <v>300007</v>
      </c>
      <c r="D25" s="102">
        <v>10315</v>
      </c>
      <c r="E25" s="102">
        <v>310322</v>
      </c>
    </row>
    <row r="26" spans="1:5" ht="14.25">
      <c r="A26" s="101" t="s">
        <v>448</v>
      </c>
      <c r="B26" s="101" t="s">
        <v>449</v>
      </c>
      <c r="C26" s="102">
        <v>350</v>
      </c>
      <c r="D26" s="102">
        <v>0</v>
      </c>
      <c r="E26" s="102">
        <v>350</v>
      </c>
    </row>
    <row r="27" spans="1:5" ht="14.25">
      <c r="A27" s="101" t="s">
        <v>419</v>
      </c>
      <c r="B27" s="101" t="s">
        <v>420</v>
      </c>
      <c r="C27" s="102">
        <v>325</v>
      </c>
      <c r="D27" s="102">
        <v>0</v>
      </c>
      <c r="E27" s="102">
        <v>325</v>
      </c>
    </row>
    <row r="28" spans="1:5" ht="14.25">
      <c r="A28" s="105" t="s">
        <v>9</v>
      </c>
      <c r="B28" s="105" t="s">
        <v>439</v>
      </c>
      <c r="C28" s="106">
        <v>407400</v>
      </c>
      <c r="D28" s="106">
        <v>10000</v>
      </c>
      <c r="E28" s="106">
        <v>417400</v>
      </c>
    </row>
    <row r="29" spans="1:5" ht="14.25">
      <c r="A29" s="101" t="s">
        <v>440</v>
      </c>
      <c r="B29" s="101" t="s">
        <v>441</v>
      </c>
      <c r="C29" s="102">
        <v>407400</v>
      </c>
      <c r="D29" s="102">
        <v>10000</v>
      </c>
      <c r="E29" s="102">
        <v>417400</v>
      </c>
    </row>
    <row r="30" spans="1:5" ht="14.25">
      <c r="A30" s="105" t="s">
        <v>398</v>
      </c>
      <c r="B30" s="105" t="s">
        <v>399</v>
      </c>
      <c r="C30" s="106">
        <v>707838</v>
      </c>
      <c r="D30" s="106">
        <v>-25210</v>
      </c>
      <c r="E30" s="106">
        <v>682628</v>
      </c>
    </row>
    <row r="31" spans="1:5" ht="14.25">
      <c r="A31" s="101" t="s">
        <v>425</v>
      </c>
      <c r="B31" s="101" t="s">
        <v>426</v>
      </c>
      <c r="C31" s="102">
        <v>2039</v>
      </c>
      <c r="D31" s="102">
        <v>-10</v>
      </c>
      <c r="E31" s="102">
        <v>2029</v>
      </c>
    </row>
    <row r="32" spans="1:5" ht="14.25">
      <c r="A32" s="101" t="s">
        <v>400</v>
      </c>
      <c r="B32" s="101" t="s">
        <v>401</v>
      </c>
      <c r="C32" s="102">
        <v>705799</v>
      </c>
      <c r="D32" s="102">
        <v>-25200</v>
      </c>
      <c r="E32" s="102">
        <v>680599</v>
      </c>
    </row>
    <row r="33" spans="1:5" ht="14.25">
      <c r="A33" s="105" t="s">
        <v>427</v>
      </c>
      <c r="B33" s="105" t="s">
        <v>428</v>
      </c>
      <c r="C33" s="106">
        <v>2447190</v>
      </c>
      <c r="D33" s="106">
        <v>-24020</v>
      </c>
      <c r="E33" s="106">
        <v>2423170</v>
      </c>
    </row>
    <row r="34" spans="1:5" ht="14.25">
      <c r="A34" s="101" t="s">
        <v>464</v>
      </c>
      <c r="B34" s="101" t="s">
        <v>465</v>
      </c>
      <c r="C34" s="102">
        <v>2026245</v>
      </c>
      <c r="D34" s="102">
        <v>-26130</v>
      </c>
      <c r="E34" s="102">
        <v>2000115</v>
      </c>
    </row>
    <row r="35" spans="1:5" ht="14.25">
      <c r="A35" s="101" t="s">
        <v>472</v>
      </c>
      <c r="B35" s="101" t="s">
        <v>473</v>
      </c>
      <c r="C35" s="102">
        <v>63300</v>
      </c>
      <c r="D35" s="102">
        <v>-2500</v>
      </c>
      <c r="E35" s="102">
        <v>60800</v>
      </c>
    </row>
    <row r="36" spans="1:5" ht="14.25">
      <c r="A36" s="101" t="s">
        <v>443</v>
      </c>
      <c r="B36" s="101" t="s">
        <v>444</v>
      </c>
      <c r="C36" s="102">
        <v>357645</v>
      </c>
      <c r="D36" s="102">
        <v>4610</v>
      </c>
      <c r="E36" s="102">
        <v>362255</v>
      </c>
    </row>
    <row r="37" spans="1:5" ht="24">
      <c r="A37" s="105" t="s">
        <v>431</v>
      </c>
      <c r="B37" s="105" t="s">
        <v>432</v>
      </c>
      <c r="C37" s="106">
        <v>38403</v>
      </c>
      <c r="D37" s="106">
        <v>890</v>
      </c>
      <c r="E37" s="106">
        <v>39293</v>
      </c>
    </row>
    <row r="38" spans="1:5" ht="14.25">
      <c r="A38" s="101" t="s">
        <v>433</v>
      </c>
      <c r="B38" s="101" t="s">
        <v>434</v>
      </c>
      <c r="C38" s="102">
        <v>38403</v>
      </c>
      <c r="D38" s="102">
        <v>890</v>
      </c>
      <c r="E38" s="102">
        <v>39293</v>
      </c>
    </row>
    <row r="41" spans="1:2" ht="15">
      <c r="A41" s="155" t="s">
        <v>478</v>
      </c>
      <c r="B41" s="155" t="s">
        <v>373</v>
      </c>
    </row>
  </sheetData>
  <sheetProtection/>
  <mergeCells count="7">
    <mergeCell ref="A15:A16"/>
    <mergeCell ref="B15:B16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134" bestFit="1" customWidth="1"/>
    <col min="2" max="2" width="10.421875" style="134" bestFit="1" customWidth="1"/>
    <col min="3" max="3" width="12.00390625" style="134" bestFit="1" customWidth="1"/>
    <col min="4" max="4" width="9.7109375" style="134" bestFit="1" customWidth="1"/>
    <col min="5" max="5" width="12.00390625" style="134" bestFit="1" customWidth="1"/>
    <col min="6" max="7" width="9.140625" style="134" customWidth="1"/>
    <col min="8" max="8" width="11.57421875" style="134" bestFit="1" customWidth="1"/>
    <col min="9" max="16384" width="9.140625" style="134" customWidth="1"/>
  </cols>
  <sheetData>
    <row r="1" spans="1:5" ht="19.5" customHeight="1">
      <c r="A1" s="149" t="s">
        <v>470</v>
      </c>
      <c r="B1" s="117"/>
      <c r="C1" s="117"/>
      <c r="D1" s="117"/>
      <c r="E1" s="117"/>
    </row>
    <row r="2" spans="1:5" ht="15">
      <c r="A2" s="150" t="s">
        <v>476</v>
      </c>
      <c r="B2" s="118"/>
      <c r="C2" s="118"/>
      <c r="D2" s="118"/>
      <c r="E2" s="118"/>
    </row>
    <row r="3" spans="1:5" ht="15">
      <c r="A3" s="150" t="s">
        <v>477</v>
      </c>
      <c r="B3" s="118"/>
      <c r="C3" s="118"/>
      <c r="D3" s="118"/>
      <c r="E3" s="118"/>
    </row>
    <row r="4" spans="1:5" ht="14.25">
      <c r="A4" s="151"/>
      <c r="B4" s="118"/>
      <c r="C4" s="118"/>
      <c r="D4" s="118"/>
      <c r="E4" s="118"/>
    </row>
    <row r="5" spans="1:5" ht="14.25">
      <c r="A5" s="152" t="s">
        <v>479</v>
      </c>
      <c r="B5" s="135"/>
      <c r="C5" s="135"/>
      <c r="D5" s="135"/>
      <c r="E5" s="135"/>
    </row>
    <row r="6" spans="1:5" ht="14.25">
      <c r="A6" s="153" t="s">
        <v>474</v>
      </c>
      <c r="B6" s="135"/>
      <c r="C6" s="135"/>
      <c r="D6" s="135"/>
      <c r="E6" s="135"/>
    </row>
    <row r="7" spans="1:5" ht="14.25">
      <c r="A7" s="153" t="s">
        <v>475</v>
      </c>
      <c r="B7" s="135"/>
      <c r="C7" s="135"/>
      <c r="D7" s="135"/>
      <c r="E7" s="135"/>
    </row>
    <row r="8" spans="1:5" ht="14.25">
      <c r="A8" s="147" t="s">
        <v>374</v>
      </c>
      <c r="B8" s="147"/>
      <c r="C8" s="147"/>
      <c r="D8" s="147"/>
      <c r="E8" s="147"/>
    </row>
    <row r="9" spans="1:5" ht="14.25">
      <c r="A9" s="136" t="s">
        <v>375</v>
      </c>
      <c r="B9" s="136"/>
      <c r="C9" s="136"/>
      <c r="D9" s="136"/>
      <c r="E9" s="136"/>
    </row>
    <row r="10" spans="1:5" ht="14.25">
      <c r="A10" s="136" t="s">
        <v>409</v>
      </c>
      <c r="B10" s="136"/>
      <c r="C10" s="136"/>
      <c r="D10" s="136"/>
      <c r="E10" s="136"/>
    </row>
    <row r="11" spans="1:5" ht="14.25">
      <c r="A11" s="137" t="s">
        <v>378</v>
      </c>
      <c r="B11" s="137"/>
      <c r="C11" s="137"/>
      <c r="D11" s="137"/>
      <c r="E11" s="137"/>
    </row>
    <row r="13" spans="1:5" ht="21">
      <c r="A13" s="140" t="s">
        <v>379</v>
      </c>
      <c r="B13" s="140" t="s">
        <v>380</v>
      </c>
      <c r="C13" s="103" t="s">
        <v>381</v>
      </c>
      <c r="D13" s="103" t="s">
        <v>382</v>
      </c>
      <c r="E13" s="103" t="s">
        <v>383</v>
      </c>
    </row>
    <row r="14" spans="1:5" ht="14.25">
      <c r="A14" s="141"/>
      <c r="B14" s="141"/>
      <c r="C14" s="96" t="s">
        <v>384</v>
      </c>
      <c r="D14" s="96" t="s">
        <v>384</v>
      </c>
      <c r="E14" s="96" t="s">
        <v>384</v>
      </c>
    </row>
    <row r="15" spans="1:8" ht="14.25">
      <c r="A15" s="96" t="s">
        <v>385</v>
      </c>
      <c r="B15" s="97" t="s">
        <v>386</v>
      </c>
      <c r="C15" s="132">
        <v>61135612</v>
      </c>
      <c r="D15" s="132">
        <v>910067</v>
      </c>
      <c r="E15" s="132">
        <f>SUM(C15:D15)</f>
        <v>62045679</v>
      </c>
      <c r="H15" s="131"/>
    </row>
    <row r="16" spans="1:5" ht="14.25">
      <c r="A16" s="99" t="s">
        <v>387</v>
      </c>
      <c r="B16" s="99" t="s">
        <v>388</v>
      </c>
      <c r="C16" s="99" t="s">
        <v>389</v>
      </c>
      <c r="D16" s="99" t="s">
        <v>390</v>
      </c>
      <c r="E16" s="99" t="s">
        <v>391</v>
      </c>
    </row>
    <row r="17" spans="1:5" ht="14.25">
      <c r="A17" s="105" t="s">
        <v>411</v>
      </c>
      <c r="B17" s="105" t="s">
        <v>412</v>
      </c>
      <c r="C17" s="106">
        <v>24091864</v>
      </c>
      <c r="D17" s="106">
        <v>446041</v>
      </c>
      <c r="E17" s="106">
        <v>24537905</v>
      </c>
    </row>
    <row r="18" spans="1:5" ht="14.25">
      <c r="A18" s="101" t="s">
        <v>413</v>
      </c>
      <c r="B18" s="101" t="s">
        <v>414</v>
      </c>
      <c r="C18" s="102">
        <v>18380904</v>
      </c>
      <c r="D18" s="102">
        <v>334605</v>
      </c>
      <c r="E18" s="102">
        <v>18715509</v>
      </c>
    </row>
    <row r="19" spans="1:5" ht="14.25">
      <c r="A19" s="101" t="s">
        <v>415</v>
      </c>
      <c r="B19" s="101" t="s">
        <v>416</v>
      </c>
      <c r="C19" s="102">
        <v>5710960</v>
      </c>
      <c r="D19" s="102">
        <v>111436</v>
      </c>
      <c r="E19" s="102">
        <v>5822396</v>
      </c>
    </row>
    <row r="20" spans="1:5" ht="14.25">
      <c r="A20" s="105" t="s">
        <v>392</v>
      </c>
      <c r="B20" s="105" t="s">
        <v>393</v>
      </c>
      <c r="C20" s="106">
        <v>11156698</v>
      </c>
      <c r="D20" s="106">
        <v>110102</v>
      </c>
      <c r="E20" s="106">
        <v>11266800</v>
      </c>
    </row>
    <row r="21" spans="1:5" ht="14.25">
      <c r="A21" s="101" t="s">
        <v>417</v>
      </c>
      <c r="B21" s="101" t="s">
        <v>418</v>
      </c>
      <c r="C21" s="102">
        <v>117882</v>
      </c>
      <c r="D21" s="102">
        <v>-9301</v>
      </c>
      <c r="E21" s="102">
        <v>108581</v>
      </c>
    </row>
    <row r="22" spans="1:5" ht="14.25">
      <c r="A22" s="101" t="s">
        <v>394</v>
      </c>
      <c r="B22" s="101" t="s">
        <v>395</v>
      </c>
      <c r="C22" s="102">
        <v>8492315</v>
      </c>
      <c r="D22" s="102">
        <v>99393</v>
      </c>
      <c r="E22" s="102">
        <v>8591708</v>
      </c>
    </row>
    <row r="23" spans="1:5" ht="14.25">
      <c r="A23" s="101" t="s">
        <v>396</v>
      </c>
      <c r="B23" s="101" t="s">
        <v>397</v>
      </c>
      <c r="C23" s="102">
        <v>2495430</v>
      </c>
      <c r="D23" s="102">
        <v>21052</v>
      </c>
      <c r="E23" s="102">
        <v>2516482</v>
      </c>
    </row>
    <row r="24" spans="1:5" ht="14.25">
      <c r="A24" s="101" t="s">
        <v>448</v>
      </c>
      <c r="B24" s="101" t="s">
        <v>449</v>
      </c>
      <c r="C24" s="102">
        <v>11497</v>
      </c>
      <c r="D24" s="102">
        <v>48</v>
      </c>
      <c r="E24" s="102">
        <v>11545</v>
      </c>
    </row>
    <row r="25" spans="1:5" ht="14.25">
      <c r="A25" s="101" t="s">
        <v>419</v>
      </c>
      <c r="B25" s="101" t="s">
        <v>420</v>
      </c>
      <c r="C25" s="102">
        <v>39574</v>
      </c>
      <c r="D25" s="102">
        <v>-1090</v>
      </c>
      <c r="E25" s="102">
        <v>38484</v>
      </c>
    </row>
    <row r="26" spans="1:5" ht="14.25">
      <c r="A26" s="105" t="s">
        <v>9</v>
      </c>
      <c r="B26" s="105" t="s">
        <v>439</v>
      </c>
      <c r="C26" s="106">
        <v>902329</v>
      </c>
      <c r="D26" s="106">
        <v>5500</v>
      </c>
      <c r="E26" s="106">
        <v>907829</v>
      </c>
    </row>
    <row r="27" spans="1:5" ht="14.25">
      <c r="A27" s="101" t="s">
        <v>440</v>
      </c>
      <c r="B27" s="101" t="s">
        <v>441</v>
      </c>
      <c r="C27" s="102">
        <v>902329</v>
      </c>
      <c r="D27" s="102">
        <v>5500</v>
      </c>
      <c r="E27" s="102">
        <v>907829</v>
      </c>
    </row>
    <row r="28" spans="1:5" ht="14.25">
      <c r="A28" s="105" t="s">
        <v>421</v>
      </c>
      <c r="B28" s="105" t="s">
        <v>422</v>
      </c>
      <c r="C28" s="106">
        <v>136707</v>
      </c>
      <c r="D28" s="106">
        <v>-6440</v>
      </c>
      <c r="E28" s="106">
        <v>130267</v>
      </c>
    </row>
    <row r="29" spans="1:5" ht="14.25">
      <c r="A29" s="101" t="s">
        <v>462</v>
      </c>
      <c r="B29" s="101" t="s">
        <v>463</v>
      </c>
      <c r="C29" s="102">
        <v>110000</v>
      </c>
      <c r="D29" s="102">
        <v>-6440</v>
      </c>
      <c r="E29" s="102">
        <v>103560</v>
      </c>
    </row>
    <row r="30" spans="1:5" ht="14.25">
      <c r="A30" s="101" t="s">
        <v>423</v>
      </c>
      <c r="B30" s="101" t="s">
        <v>424</v>
      </c>
      <c r="C30" s="102">
        <v>26707</v>
      </c>
      <c r="D30" s="102">
        <v>0</v>
      </c>
      <c r="E30" s="102">
        <v>26707</v>
      </c>
    </row>
    <row r="31" spans="1:5" ht="14.25">
      <c r="A31" s="105" t="s">
        <v>398</v>
      </c>
      <c r="B31" s="105" t="s">
        <v>399</v>
      </c>
      <c r="C31" s="106">
        <v>17351895</v>
      </c>
      <c r="D31" s="106">
        <v>-27508</v>
      </c>
      <c r="E31" s="106">
        <v>17324387</v>
      </c>
    </row>
    <row r="32" spans="1:5" ht="14.25">
      <c r="A32" s="101" t="s">
        <v>425</v>
      </c>
      <c r="B32" s="101" t="s">
        <v>426</v>
      </c>
      <c r="C32" s="102">
        <v>48191</v>
      </c>
      <c r="D32" s="102">
        <v>8524</v>
      </c>
      <c r="E32" s="102">
        <v>56715</v>
      </c>
    </row>
    <row r="33" spans="1:5" ht="14.25">
      <c r="A33" s="101" t="s">
        <v>400</v>
      </c>
      <c r="B33" s="101" t="s">
        <v>401</v>
      </c>
      <c r="C33" s="102">
        <v>17303704</v>
      </c>
      <c r="D33" s="102">
        <v>-36032</v>
      </c>
      <c r="E33" s="102">
        <v>17267672</v>
      </c>
    </row>
    <row r="34" spans="1:5" ht="14.25">
      <c r="A34" s="105" t="s">
        <v>427</v>
      </c>
      <c r="B34" s="105" t="s">
        <v>428</v>
      </c>
      <c r="C34" s="106">
        <v>2766782</v>
      </c>
      <c r="D34" s="106">
        <v>-38262</v>
      </c>
      <c r="E34" s="106">
        <v>2728520</v>
      </c>
    </row>
    <row r="35" spans="1:5" ht="14.25">
      <c r="A35" s="101" t="s">
        <v>464</v>
      </c>
      <c r="B35" s="101" t="s">
        <v>465</v>
      </c>
      <c r="C35" s="102">
        <v>2026245</v>
      </c>
      <c r="D35" s="102">
        <v>-26130</v>
      </c>
      <c r="E35" s="102">
        <v>2000115</v>
      </c>
    </row>
    <row r="36" spans="1:5" ht="14.25">
      <c r="A36" s="101" t="s">
        <v>472</v>
      </c>
      <c r="B36" s="101" t="s">
        <v>473</v>
      </c>
      <c r="C36" s="102">
        <v>63300</v>
      </c>
      <c r="D36" s="102">
        <v>-2500</v>
      </c>
      <c r="E36" s="102">
        <v>60800</v>
      </c>
    </row>
    <row r="37" spans="1:5" ht="14.25">
      <c r="A37" s="101" t="s">
        <v>443</v>
      </c>
      <c r="B37" s="101" t="s">
        <v>444</v>
      </c>
      <c r="C37" s="102">
        <v>670677</v>
      </c>
      <c r="D37" s="102">
        <v>-9632</v>
      </c>
      <c r="E37" s="102">
        <v>661045</v>
      </c>
    </row>
    <row r="38" spans="1:5" ht="21.75">
      <c r="A38" s="101" t="s">
        <v>429</v>
      </c>
      <c r="B38" s="101" t="s">
        <v>430</v>
      </c>
      <c r="C38" s="102">
        <v>6560</v>
      </c>
      <c r="D38" s="102">
        <v>0</v>
      </c>
      <c r="E38" s="102">
        <v>6560</v>
      </c>
    </row>
    <row r="39" spans="1:5" ht="24">
      <c r="A39" s="105" t="s">
        <v>431</v>
      </c>
      <c r="B39" s="105" t="s">
        <v>432</v>
      </c>
      <c r="C39" s="106">
        <v>23063034</v>
      </c>
      <c r="D39" s="106">
        <v>256639</v>
      </c>
      <c r="E39" s="106">
        <v>23319673</v>
      </c>
    </row>
    <row r="40" spans="1:5" ht="14.25">
      <c r="A40" s="101" t="s">
        <v>433</v>
      </c>
      <c r="B40" s="101" t="s">
        <v>434</v>
      </c>
      <c r="C40" s="102">
        <v>23063034</v>
      </c>
      <c r="D40" s="102">
        <v>256639</v>
      </c>
      <c r="E40" s="102">
        <v>23319673</v>
      </c>
    </row>
    <row r="43" spans="1:5" ht="14.25">
      <c r="A43" s="96" t="s">
        <v>402</v>
      </c>
      <c r="B43" s="97" t="s">
        <v>386</v>
      </c>
      <c r="C43" s="98">
        <v>13122459</v>
      </c>
      <c r="D43" s="98">
        <v>0</v>
      </c>
      <c r="E43" s="98">
        <v>13122459</v>
      </c>
    </row>
    <row r="44" spans="1:5" ht="14.25">
      <c r="A44" s="99" t="s">
        <v>387</v>
      </c>
      <c r="B44" s="99" t="s">
        <v>388</v>
      </c>
      <c r="C44" s="99" t="s">
        <v>389</v>
      </c>
      <c r="D44" s="99" t="s">
        <v>390</v>
      </c>
      <c r="E44" s="99" t="s">
        <v>391</v>
      </c>
    </row>
    <row r="45" spans="1:5" ht="14.25">
      <c r="A45" s="105" t="s">
        <v>403</v>
      </c>
      <c r="B45" s="105" t="s">
        <v>404</v>
      </c>
      <c r="C45" s="106">
        <v>4901074</v>
      </c>
      <c r="D45" s="106">
        <v>0</v>
      </c>
      <c r="E45" s="106">
        <v>4901074</v>
      </c>
    </row>
    <row r="46" spans="1:5" ht="14.25">
      <c r="A46" s="97" t="s">
        <v>466</v>
      </c>
      <c r="B46" s="97" t="s">
        <v>467</v>
      </c>
      <c r="C46" s="100">
        <v>158893</v>
      </c>
      <c r="D46" s="100">
        <v>0</v>
      </c>
      <c r="E46" s="100">
        <v>158893</v>
      </c>
    </row>
    <row r="47" spans="1:5" ht="21.75">
      <c r="A47" s="101" t="s">
        <v>468</v>
      </c>
      <c r="B47" s="101" t="s">
        <v>469</v>
      </c>
      <c r="C47" s="102">
        <v>158893</v>
      </c>
      <c r="D47" s="102">
        <v>0</v>
      </c>
      <c r="E47" s="102">
        <v>158893</v>
      </c>
    </row>
    <row r="48" spans="1:5" ht="14.25">
      <c r="A48" s="97" t="s">
        <v>405</v>
      </c>
      <c r="B48" s="97" t="s">
        <v>406</v>
      </c>
      <c r="C48" s="100">
        <v>4742181</v>
      </c>
      <c r="D48" s="100">
        <v>0</v>
      </c>
      <c r="E48" s="100">
        <v>4742181</v>
      </c>
    </row>
    <row r="49" spans="1:5" ht="21.75">
      <c r="A49" s="101" t="s">
        <v>407</v>
      </c>
      <c r="B49" s="101" t="s">
        <v>408</v>
      </c>
      <c r="C49" s="102">
        <v>4749225</v>
      </c>
      <c r="D49" s="102">
        <v>0</v>
      </c>
      <c r="E49" s="102">
        <v>4749225</v>
      </c>
    </row>
    <row r="50" spans="1:5" ht="21.75">
      <c r="A50" s="101" t="s">
        <v>451</v>
      </c>
      <c r="B50" s="101" t="s">
        <v>452</v>
      </c>
      <c r="C50" s="102">
        <v>7044</v>
      </c>
      <c r="D50" s="102">
        <v>0</v>
      </c>
      <c r="E50" s="102">
        <v>7044</v>
      </c>
    </row>
    <row r="51" spans="1:5" ht="14.25">
      <c r="A51" s="130" t="s">
        <v>453</v>
      </c>
      <c r="B51" s="122" t="s">
        <v>454</v>
      </c>
      <c r="C51" s="119">
        <v>10719711</v>
      </c>
      <c r="D51" s="119">
        <v>0</v>
      </c>
      <c r="E51" s="119">
        <v>10719711</v>
      </c>
    </row>
    <row r="52" spans="1:5" ht="14.25">
      <c r="A52" s="130" t="s">
        <v>455</v>
      </c>
      <c r="B52" s="122" t="s">
        <v>456</v>
      </c>
      <c r="C52" s="119">
        <v>2424326</v>
      </c>
      <c r="D52" s="119">
        <v>0</v>
      </c>
      <c r="E52" s="119">
        <v>2424326</v>
      </c>
    </row>
    <row r="53" spans="1:5" ht="21.75">
      <c r="A53" s="130" t="s">
        <v>457</v>
      </c>
      <c r="B53" s="130" t="s">
        <v>458</v>
      </c>
      <c r="C53" s="120">
        <v>74000</v>
      </c>
      <c r="D53" s="120">
        <v>0</v>
      </c>
      <c r="E53" s="120">
        <v>74000</v>
      </c>
    </row>
    <row r="54" spans="1:5" ht="14.25">
      <c r="A54" s="101" t="s">
        <v>459</v>
      </c>
      <c r="B54" s="101" t="s">
        <v>460</v>
      </c>
      <c r="C54" s="102">
        <v>74000</v>
      </c>
      <c r="D54" s="102">
        <v>0</v>
      </c>
      <c r="E54" s="102">
        <v>74000</v>
      </c>
    </row>
    <row r="55" spans="1:5" ht="14.25">
      <c r="A55" s="142" t="s">
        <v>386</v>
      </c>
      <c r="B55" s="142"/>
      <c r="C55" s="142"/>
      <c r="D55" s="142"/>
      <c r="E55" s="142"/>
    </row>
    <row r="57" spans="1:2" ht="15">
      <c r="A57" s="155" t="s">
        <v>478</v>
      </c>
      <c r="B57" s="155" t="s">
        <v>373</v>
      </c>
    </row>
  </sheetData>
  <sheetProtection/>
  <mergeCells count="7">
    <mergeCell ref="A13:A14"/>
    <mergeCell ref="B13:B14"/>
    <mergeCell ref="A55:E55"/>
    <mergeCell ref="A8:E8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9">
      <selection activeCell="A25" sqref="A25:A26"/>
    </sheetView>
  </sheetViews>
  <sheetFormatPr defaultColWidth="9.140625" defaultRowHeight="15"/>
  <cols>
    <col min="1" max="1" width="57.140625" style="26" bestFit="1" customWidth="1"/>
    <col min="2" max="2" width="10.421875" style="26" bestFit="1" customWidth="1"/>
    <col min="3" max="5" width="9.57421875" style="26" bestFit="1" customWidth="1"/>
    <col min="6" max="16384" width="9.140625" style="26" customWidth="1"/>
  </cols>
  <sheetData>
    <row r="1" s="133" customFormat="1" ht="15">
      <c r="A1" s="149" t="s">
        <v>470</v>
      </c>
    </row>
    <row r="2" s="133" customFormat="1" ht="15">
      <c r="A2" s="150" t="s">
        <v>476</v>
      </c>
    </row>
    <row r="3" s="133" customFormat="1" ht="15">
      <c r="A3" s="150" t="s">
        <v>477</v>
      </c>
    </row>
    <row r="4" s="133" customFormat="1" ht="14.25">
      <c r="A4" s="151"/>
    </row>
    <row r="5" s="123" customFormat="1" ht="14.25">
      <c r="A5" s="152" t="s">
        <v>479</v>
      </c>
    </row>
    <row r="6" s="134" customFormat="1" ht="14.25">
      <c r="A6" s="153" t="s">
        <v>474</v>
      </c>
    </row>
    <row r="7" s="123" customFormat="1" ht="14.25">
      <c r="A7" s="153" t="s">
        <v>475</v>
      </c>
    </row>
    <row r="8" spans="1:5" ht="14.25">
      <c r="A8" s="137" t="s">
        <v>376</v>
      </c>
      <c r="B8" s="137"/>
      <c r="C8" s="137"/>
      <c r="D8" s="137"/>
      <c r="E8" s="137"/>
    </row>
    <row r="9" spans="1:5" ht="14.25">
      <c r="A9" s="148" t="s">
        <v>377</v>
      </c>
      <c r="B9" s="148"/>
      <c r="C9" s="148"/>
      <c r="D9" s="148"/>
      <c r="E9" s="148"/>
    </row>
    <row r="10" spans="1:5" ht="14.25">
      <c r="A10" s="136" t="s">
        <v>378</v>
      </c>
      <c r="B10" s="136"/>
      <c r="C10" s="136"/>
      <c r="D10" s="136"/>
      <c r="E10" s="136"/>
    </row>
    <row r="12" spans="1:5" ht="15">
      <c r="A12" s="138" t="s">
        <v>379</v>
      </c>
      <c r="B12" s="138" t="s">
        <v>380</v>
      </c>
      <c r="C12" s="94" t="s">
        <v>381</v>
      </c>
      <c r="D12" s="94" t="s">
        <v>382</v>
      </c>
      <c r="E12" s="94" t="s">
        <v>383</v>
      </c>
    </row>
    <row r="13" spans="1:5" ht="14.25">
      <c r="A13" s="139"/>
      <c r="B13" s="139"/>
      <c r="C13" s="95" t="s">
        <v>384</v>
      </c>
      <c r="D13" s="95" t="s">
        <v>384</v>
      </c>
      <c r="E13" s="95" t="s">
        <v>384</v>
      </c>
    </row>
    <row r="14" spans="1:5" ht="14.25">
      <c r="A14" s="96" t="s">
        <v>385</v>
      </c>
      <c r="B14" s="97" t="s">
        <v>386</v>
      </c>
      <c r="C14" s="98">
        <v>51915</v>
      </c>
      <c r="D14" s="98">
        <v>0</v>
      </c>
      <c r="E14" s="98">
        <v>51915</v>
      </c>
    </row>
    <row r="15" spans="1:5" ht="14.25">
      <c r="A15" s="99" t="s">
        <v>387</v>
      </c>
      <c r="B15" s="99" t="s">
        <v>388</v>
      </c>
      <c r="C15" s="99" t="s">
        <v>389</v>
      </c>
      <c r="D15" s="99" t="s">
        <v>390</v>
      </c>
      <c r="E15" s="99" t="s">
        <v>391</v>
      </c>
    </row>
    <row r="16" spans="1:5" ht="14.25">
      <c r="A16" s="105" t="s">
        <v>392</v>
      </c>
      <c r="B16" s="105" t="s">
        <v>393</v>
      </c>
      <c r="C16" s="106">
        <v>6615</v>
      </c>
      <c r="D16" s="106">
        <v>0</v>
      </c>
      <c r="E16" s="106">
        <v>6615</v>
      </c>
    </row>
    <row r="17" spans="1:5" ht="14.25">
      <c r="A17" s="101" t="s">
        <v>394</v>
      </c>
      <c r="B17" s="101" t="s">
        <v>395</v>
      </c>
      <c r="C17" s="102">
        <v>1775</v>
      </c>
      <c r="D17" s="102">
        <v>265</v>
      </c>
      <c r="E17" s="102">
        <v>2040</v>
      </c>
    </row>
    <row r="18" spans="1:5" ht="14.25">
      <c r="A18" s="101" t="s">
        <v>396</v>
      </c>
      <c r="B18" s="101" t="s">
        <v>397</v>
      </c>
      <c r="C18" s="102">
        <v>4840</v>
      </c>
      <c r="D18" s="102">
        <v>-265</v>
      </c>
      <c r="E18" s="102">
        <v>4575</v>
      </c>
    </row>
    <row r="19" spans="1:5" ht="14.25">
      <c r="A19" s="105" t="s">
        <v>398</v>
      </c>
      <c r="B19" s="105" t="s">
        <v>399</v>
      </c>
      <c r="C19" s="106">
        <v>45300</v>
      </c>
      <c r="D19" s="106">
        <v>0</v>
      </c>
      <c r="E19" s="106">
        <v>45300</v>
      </c>
    </row>
    <row r="20" spans="1:5" ht="14.25">
      <c r="A20" s="101" t="s">
        <v>400</v>
      </c>
      <c r="B20" s="101" t="s">
        <v>401</v>
      </c>
      <c r="C20" s="102">
        <v>45300</v>
      </c>
      <c r="D20" s="102">
        <v>0</v>
      </c>
      <c r="E20" s="102">
        <v>45300</v>
      </c>
    </row>
    <row r="23" spans="1:2" ht="15">
      <c r="A23" s="155" t="s">
        <v>478</v>
      </c>
      <c r="B23" s="155" t="s">
        <v>373</v>
      </c>
    </row>
    <row r="25" ht="14.25">
      <c r="A25" s="156" t="s">
        <v>480</v>
      </c>
    </row>
    <row r="26" ht="14.25">
      <c r="A26" s="156" t="s">
        <v>481</v>
      </c>
    </row>
  </sheetData>
  <sheetProtection/>
  <mergeCells count="5">
    <mergeCell ref="A8:E8"/>
    <mergeCell ref="A9:E9"/>
    <mergeCell ref="A10:E10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4">
      <selection activeCell="A37" sqref="A37:B37"/>
    </sheetView>
  </sheetViews>
  <sheetFormatPr defaultColWidth="9.140625" defaultRowHeight="15"/>
  <cols>
    <col min="1" max="1" width="57.140625" style="26" bestFit="1" customWidth="1"/>
    <col min="2" max="2" width="10.421875" style="26" bestFit="1" customWidth="1"/>
    <col min="3" max="3" width="11.421875" style="26" bestFit="1" customWidth="1"/>
    <col min="4" max="4" width="9.7109375" style="26" bestFit="1" customWidth="1"/>
    <col min="5" max="5" width="11.421875" style="26" bestFit="1" customWidth="1"/>
    <col min="6" max="16384" width="9.140625" style="26" customWidth="1"/>
  </cols>
  <sheetData>
    <row r="1" spans="1:5" ht="16.5" customHeight="1">
      <c r="A1" s="149" t="s">
        <v>470</v>
      </c>
      <c r="B1" s="117"/>
      <c r="C1" s="117"/>
      <c r="E1" s="117"/>
    </row>
    <row r="2" spans="1:5" s="133" customFormat="1" ht="19.5" customHeight="1">
      <c r="A2" s="150" t="s">
        <v>476</v>
      </c>
      <c r="B2" s="117"/>
      <c r="C2" s="117"/>
      <c r="E2" s="117"/>
    </row>
    <row r="3" spans="1:5" ht="15">
      <c r="A3" s="150" t="s">
        <v>477</v>
      </c>
      <c r="B3" s="118"/>
      <c r="C3" s="118"/>
      <c r="E3" s="118"/>
    </row>
    <row r="4" spans="1:5" s="133" customFormat="1" ht="14.25">
      <c r="A4" s="151"/>
      <c r="B4" s="118"/>
      <c r="C4" s="118"/>
      <c r="E4" s="118"/>
    </row>
    <row r="5" spans="1:5" s="134" customFormat="1" ht="14.25">
      <c r="A5" s="152" t="s">
        <v>479</v>
      </c>
      <c r="B5" s="118"/>
      <c r="C5" s="118"/>
      <c r="E5" s="118"/>
    </row>
    <row r="6" spans="1:5" s="134" customFormat="1" ht="14.25">
      <c r="A6" s="153" t="s">
        <v>474</v>
      </c>
      <c r="B6" s="118"/>
      <c r="C6" s="118"/>
      <c r="E6" s="118"/>
    </row>
    <row r="7" spans="1:5" s="134" customFormat="1" ht="14.25">
      <c r="A7" s="153" t="s">
        <v>475</v>
      </c>
      <c r="B7" s="118"/>
      <c r="C7" s="118"/>
      <c r="E7" s="118"/>
    </row>
    <row r="8" spans="1:5" ht="14.25">
      <c r="A8" s="142"/>
      <c r="B8" s="142"/>
      <c r="C8" s="142"/>
      <c r="D8" s="142"/>
      <c r="E8" s="142"/>
    </row>
    <row r="9" spans="1:5" ht="14.25">
      <c r="A9" s="142"/>
      <c r="B9" s="142"/>
      <c r="C9" s="142"/>
      <c r="D9" s="142"/>
      <c r="E9" s="142"/>
    </row>
    <row r="10" spans="1:5" ht="14.25">
      <c r="A10" s="136" t="s">
        <v>409</v>
      </c>
      <c r="B10" s="136"/>
      <c r="C10" s="136"/>
      <c r="D10" s="136"/>
      <c r="E10" s="136"/>
    </row>
    <row r="11" spans="1:5" ht="14.25">
      <c r="A11" s="137" t="s">
        <v>410</v>
      </c>
      <c r="B11" s="137"/>
      <c r="C11" s="137"/>
      <c r="D11" s="137"/>
      <c r="E11" s="137"/>
    </row>
    <row r="12" spans="1:5" ht="14.25">
      <c r="A12" s="136" t="s">
        <v>378</v>
      </c>
      <c r="B12" s="136"/>
      <c r="C12" s="136"/>
      <c r="D12" s="136"/>
      <c r="E12" s="136"/>
    </row>
    <row r="14" spans="1:5" ht="21">
      <c r="A14" s="138" t="s">
        <v>379</v>
      </c>
      <c r="B14" s="140" t="s">
        <v>380</v>
      </c>
      <c r="C14" s="103" t="s">
        <v>381</v>
      </c>
      <c r="D14" s="103" t="s">
        <v>382</v>
      </c>
      <c r="E14" s="103" t="s">
        <v>383</v>
      </c>
    </row>
    <row r="15" spans="1:5" ht="14.25">
      <c r="A15" s="139"/>
      <c r="B15" s="141"/>
      <c r="C15" s="96" t="s">
        <v>384</v>
      </c>
      <c r="D15" s="96" t="s">
        <v>384</v>
      </c>
      <c r="E15" s="96" t="s">
        <v>384</v>
      </c>
    </row>
    <row r="16" spans="1:5" ht="14.25">
      <c r="A16" s="96" t="s">
        <v>385</v>
      </c>
      <c r="B16" s="97" t="s">
        <v>386</v>
      </c>
      <c r="C16" s="98">
        <v>7837891</v>
      </c>
      <c r="D16" s="98">
        <v>383711</v>
      </c>
      <c r="E16" s="98">
        <v>8221602</v>
      </c>
    </row>
    <row r="17" spans="1:5" ht="14.25">
      <c r="A17" s="99" t="s">
        <v>387</v>
      </c>
      <c r="B17" s="99" t="s">
        <v>388</v>
      </c>
      <c r="C17" s="99" t="s">
        <v>389</v>
      </c>
      <c r="D17" s="99" t="s">
        <v>390</v>
      </c>
      <c r="E17" s="99" t="s">
        <v>391</v>
      </c>
    </row>
    <row r="18" spans="1:5" ht="14.25">
      <c r="A18" s="105" t="s">
        <v>411</v>
      </c>
      <c r="B18" s="105" t="s">
        <v>412</v>
      </c>
      <c r="C18" s="106">
        <v>2416266</v>
      </c>
      <c r="D18" s="106">
        <v>-8210</v>
      </c>
      <c r="E18" s="106">
        <v>2408056</v>
      </c>
    </row>
    <row r="19" spans="1:5" ht="14.25">
      <c r="A19" s="101" t="s">
        <v>413</v>
      </c>
      <c r="B19" s="101" t="s">
        <v>414</v>
      </c>
      <c r="C19" s="102">
        <v>1886013</v>
      </c>
      <c r="D19" s="102">
        <v>-11198</v>
      </c>
      <c r="E19" s="102">
        <v>1874815</v>
      </c>
    </row>
    <row r="20" spans="1:5" ht="14.25">
      <c r="A20" s="101" t="s">
        <v>415</v>
      </c>
      <c r="B20" s="101" t="s">
        <v>416</v>
      </c>
      <c r="C20" s="102">
        <v>530253</v>
      </c>
      <c r="D20" s="102">
        <v>2988</v>
      </c>
      <c r="E20" s="102">
        <v>533241</v>
      </c>
    </row>
    <row r="21" spans="1:5" ht="14.25">
      <c r="A21" s="105" t="s">
        <v>392</v>
      </c>
      <c r="B21" s="105" t="s">
        <v>393</v>
      </c>
      <c r="C21" s="106">
        <v>726780</v>
      </c>
      <c r="D21" s="106">
        <v>-34061</v>
      </c>
      <c r="E21" s="106">
        <v>692719</v>
      </c>
    </row>
    <row r="22" spans="1:5" ht="14.25">
      <c r="A22" s="101" t="s">
        <v>417</v>
      </c>
      <c r="B22" s="101" t="s">
        <v>418</v>
      </c>
      <c r="C22" s="102">
        <v>7650</v>
      </c>
      <c r="D22" s="102">
        <v>-1500</v>
      </c>
      <c r="E22" s="102">
        <v>6150</v>
      </c>
    </row>
    <row r="23" spans="1:5" ht="14.25">
      <c r="A23" s="101" t="s">
        <v>394</v>
      </c>
      <c r="B23" s="101" t="s">
        <v>395</v>
      </c>
      <c r="C23" s="102">
        <v>590719</v>
      </c>
      <c r="D23" s="102">
        <v>-28789</v>
      </c>
      <c r="E23" s="102">
        <v>561930</v>
      </c>
    </row>
    <row r="24" spans="1:5" ht="14.25">
      <c r="A24" s="101" t="s">
        <v>396</v>
      </c>
      <c r="B24" s="101" t="s">
        <v>397</v>
      </c>
      <c r="C24" s="102">
        <v>110821</v>
      </c>
      <c r="D24" s="102">
        <v>-3772</v>
      </c>
      <c r="E24" s="102">
        <v>107049</v>
      </c>
    </row>
    <row r="25" spans="1:5" ht="14.25">
      <c r="A25" s="101" t="s">
        <v>419</v>
      </c>
      <c r="B25" s="101" t="s">
        <v>420</v>
      </c>
      <c r="C25" s="102">
        <v>17590</v>
      </c>
      <c r="D25" s="102">
        <v>0</v>
      </c>
      <c r="E25" s="102">
        <v>17590</v>
      </c>
    </row>
    <row r="26" spans="1:5" ht="14.25">
      <c r="A26" s="105" t="s">
        <v>421</v>
      </c>
      <c r="B26" s="105" t="s">
        <v>422</v>
      </c>
      <c r="C26" s="106">
        <v>26707</v>
      </c>
      <c r="D26" s="106">
        <v>0</v>
      </c>
      <c r="E26" s="106">
        <v>26707</v>
      </c>
    </row>
    <row r="27" spans="1:5" ht="14.25">
      <c r="A27" s="101" t="s">
        <v>423</v>
      </c>
      <c r="B27" s="101" t="s">
        <v>424</v>
      </c>
      <c r="C27" s="102">
        <v>26707</v>
      </c>
      <c r="D27" s="102">
        <v>0</v>
      </c>
      <c r="E27" s="102">
        <v>26707</v>
      </c>
    </row>
    <row r="28" spans="1:5" ht="14.25">
      <c r="A28" s="105" t="s">
        <v>398</v>
      </c>
      <c r="B28" s="105" t="s">
        <v>399</v>
      </c>
      <c r="C28" s="106">
        <v>67070</v>
      </c>
      <c r="D28" s="106">
        <v>32997</v>
      </c>
      <c r="E28" s="106">
        <v>100067</v>
      </c>
    </row>
    <row r="29" spans="1:5" ht="14.25">
      <c r="A29" s="101" t="s">
        <v>425</v>
      </c>
      <c r="B29" s="101" t="s">
        <v>426</v>
      </c>
      <c r="C29" s="102">
        <v>41870</v>
      </c>
      <c r="D29" s="102">
        <v>9037</v>
      </c>
      <c r="E29" s="102">
        <v>50907</v>
      </c>
    </row>
    <row r="30" spans="1:5" ht="14.25">
      <c r="A30" s="101" t="s">
        <v>400</v>
      </c>
      <c r="B30" s="101" t="s">
        <v>401</v>
      </c>
      <c r="C30" s="102">
        <v>25200</v>
      </c>
      <c r="D30" s="102">
        <v>23960</v>
      </c>
      <c r="E30" s="102">
        <v>49160</v>
      </c>
    </row>
    <row r="31" spans="1:5" ht="14.25">
      <c r="A31" s="105" t="s">
        <v>427</v>
      </c>
      <c r="B31" s="105" t="s">
        <v>428</v>
      </c>
      <c r="C31" s="106">
        <v>6560</v>
      </c>
      <c r="D31" s="106">
        <v>0</v>
      </c>
      <c r="E31" s="106">
        <v>6560</v>
      </c>
    </row>
    <row r="32" spans="1:5" ht="21.75">
      <c r="A32" s="101" t="s">
        <v>429</v>
      </c>
      <c r="B32" s="101" t="s">
        <v>430</v>
      </c>
      <c r="C32" s="102">
        <v>6560</v>
      </c>
      <c r="D32" s="102">
        <v>0</v>
      </c>
      <c r="E32" s="102">
        <v>6560</v>
      </c>
    </row>
    <row r="33" spans="1:5" ht="24">
      <c r="A33" s="105" t="s">
        <v>431</v>
      </c>
      <c r="B33" s="105" t="s">
        <v>432</v>
      </c>
      <c r="C33" s="106">
        <v>4594508</v>
      </c>
      <c r="D33" s="106">
        <v>392985</v>
      </c>
      <c r="E33" s="106">
        <v>4987493</v>
      </c>
    </row>
    <row r="34" spans="1:5" ht="14.25">
      <c r="A34" s="101" t="s">
        <v>433</v>
      </c>
      <c r="B34" s="101" t="s">
        <v>434</v>
      </c>
      <c r="C34" s="102">
        <v>4594508</v>
      </c>
      <c r="D34" s="102">
        <v>392985</v>
      </c>
      <c r="E34" s="102">
        <v>4987493</v>
      </c>
    </row>
    <row r="37" spans="1:2" ht="15">
      <c r="A37" s="155" t="s">
        <v>478</v>
      </c>
      <c r="B37" s="155" t="s">
        <v>373</v>
      </c>
    </row>
  </sheetData>
  <sheetProtection/>
  <mergeCells count="7">
    <mergeCell ref="A10:E10"/>
    <mergeCell ref="A11:E11"/>
    <mergeCell ref="A12:E12"/>
    <mergeCell ref="A14:A15"/>
    <mergeCell ref="B14:B15"/>
    <mergeCell ref="A8:E8"/>
    <mergeCell ref="A9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26" bestFit="1" customWidth="1"/>
    <col min="2" max="3" width="10.421875" style="26" bestFit="1" customWidth="1"/>
    <col min="4" max="4" width="10.00390625" style="26" bestFit="1" customWidth="1"/>
    <col min="5" max="5" width="10.421875" style="26" bestFit="1" customWidth="1"/>
    <col min="6" max="16384" width="9.140625" style="26" customWidth="1"/>
  </cols>
  <sheetData>
    <row r="1" spans="1:5" ht="19.5" customHeight="1">
      <c r="A1" s="149" t="s">
        <v>470</v>
      </c>
      <c r="B1" s="117"/>
      <c r="C1" s="117"/>
      <c r="D1" s="117"/>
      <c r="E1" s="117"/>
    </row>
    <row r="2" spans="1:5" ht="15">
      <c r="A2" s="150" t="s">
        <v>476</v>
      </c>
      <c r="B2" s="118"/>
      <c r="C2" s="118"/>
      <c r="D2" s="118"/>
      <c r="E2" s="118"/>
    </row>
    <row r="3" spans="1:5" ht="15">
      <c r="A3" s="150" t="s">
        <v>477</v>
      </c>
      <c r="B3" s="118"/>
      <c r="C3" s="118"/>
      <c r="D3" s="118"/>
      <c r="E3" s="118"/>
    </row>
    <row r="4" spans="1:5" s="134" customFormat="1" ht="14.25">
      <c r="A4" s="151"/>
      <c r="B4" s="118"/>
      <c r="C4" s="118"/>
      <c r="D4" s="118"/>
      <c r="E4" s="118"/>
    </row>
    <row r="5" spans="1:5" s="134" customFormat="1" ht="14.25">
      <c r="A5" s="152" t="s">
        <v>479</v>
      </c>
      <c r="B5" s="118"/>
      <c r="C5" s="118"/>
      <c r="D5" s="118"/>
      <c r="E5" s="118"/>
    </row>
    <row r="6" spans="1:5" s="134" customFormat="1" ht="14.25">
      <c r="A6" s="153" t="s">
        <v>474</v>
      </c>
      <c r="B6" s="118"/>
      <c r="C6" s="118"/>
      <c r="D6" s="118"/>
      <c r="E6" s="118"/>
    </row>
    <row r="7" spans="1:5" ht="14.25">
      <c r="A7" s="153" t="s">
        <v>475</v>
      </c>
      <c r="B7" s="118"/>
      <c r="C7" s="118"/>
      <c r="D7" s="118"/>
      <c r="E7" s="118"/>
    </row>
    <row r="8" spans="1:5" s="133" customFormat="1" ht="14.25">
      <c r="A8" s="121"/>
      <c r="B8" s="118"/>
      <c r="C8" s="118"/>
      <c r="D8" s="118"/>
      <c r="E8" s="118"/>
    </row>
    <row r="9" spans="1:5" s="133" customFormat="1" ht="14.25">
      <c r="A9" s="121"/>
      <c r="B9" s="118"/>
      <c r="C9" s="118"/>
      <c r="D9" s="118"/>
      <c r="E9" s="118"/>
    </row>
    <row r="10" spans="1:5" ht="14.25">
      <c r="A10" s="136" t="s">
        <v>409</v>
      </c>
      <c r="B10" s="136"/>
      <c r="C10" s="136"/>
      <c r="D10" s="136"/>
      <c r="E10" s="136"/>
    </row>
    <row r="11" spans="1:5" ht="14.25">
      <c r="A11" s="136" t="s">
        <v>377</v>
      </c>
      <c r="B11" s="136"/>
      <c r="C11" s="136"/>
      <c r="D11" s="136"/>
      <c r="E11" s="136"/>
    </row>
    <row r="12" spans="1:5" ht="14.25">
      <c r="A12" s="137" t="s">
        <v>435</v>
      </c>
      <c r="B12" s="137"/>
      <c r="C12" s="137"/>
      <c r="D12" s="137"/>
      <c r="E12" s="137"/>
    </row>
    <row r="13" spans="1:5" ht="14.25">
      <c r="A13" s="136" t="s">
        <v>436</v>
      </c>
      <c r="B13" s="136"/>
      <c r="C13" s="136"/>
      <c r="D13" s="136"/>
      <c r="E13" s="136"/>
    </row>
    <row r="14" spans="1:5" ht="14.25">
      <c r="A14" s="136" t="s">
        <v>378</v>
      </c>
      <c r="B14" s="136"/>
      <c r="C14" s="136"/>
      <c r="D14" s="136"/>
      <c r="E14" s="136"/>
    </row>
    <row r="16" spans="1:5" ht="31.5">
      <c r="A16" s="138" t="s">
        <v>379</v>
      </c>
      <c r="B16" s="140" t="s">
        <v>380</v>
      </c>
      <c r="C16" s="103" t="s">
        <v>381</v>
      </c>
      <c r="D16" s="103" t="s">
        <v>382</v>
      </c>
      <c r="E16" s="103" t="s">
        <v>383</v>
      </c>
    </row>
    <row r="17" spans="1:5" ht="14.25">
      <c r="A17" s="139"/>
      <c r="B17" s="141"/>
      <c r="C17" s="96" t="s">
        <v>384</v>
      </c>
      <c r="D17" s="96" t="s">
        <v>384</v>
      </c>
      <c r="E17" s="96" t="s">
        <v>384</v>
      </c>
    </row>
    <row r="18" spans="1:5" ht="14.25">
      <c r="A18" s="96" t="s">
        <v>385</v>
      </c>
      <c r="B18" s="97" t="s">
        <v>386</v>
      </c>
      <c r="C18" s="98">
        <v>1764737</v>
      </c>
      <c r="D18" s="98">
        <v>9224</v>
      </c>
      <c r="E18" s="98">
        <v>1773961</v>
      </c>
    </row>
    <row r="19" spans="1:5" ht="14.25">
      <c r="A19" s="99" t="s">
        <v>387</v>
      </c>
      <c r="B19" s="99" t="s">
        <v>388</v>
      </c>
      <c r="C19" s="99" t="s">
        <v>389</v>
      </c>
      <c r="D19" s="99" t="s">
        <v>390</v>
      </c>
      <c r="E19" s="99" t="s">
        <v>391</v>
      </c>
    </row>
    <row r="20" spans="1:5" ht="14.25">
      <c r="A20" s="105" t="s">
        <v>411</v>
      </c>
      <c r="B20" s="105" t="s">
        <v>412</v>
      </c>
      <c r="C20" s="106">
        <v>1363621</v>
      </c>
      <c r="D20" s="106">
        <v>1100</v>
      </c>
      <c r="E20" s="106">
        <v>1364721</v>
      </c>
    </row>
    <row r="21" spans="1:5" ht="14.25">
      <c r="A21" s="101" t="s">
        <v>413</v>
      </c>
      <c r="B21" s="101" t="s">
        <v>414</v>
      </c>
      <c r="C21" s="102">
        <v>890719</v>
      </c>
      <c r="D21" s="102">
        <v>1100</v>
      </c>
      <c r="E21" s="102">
        <v>891819</v>
      </c>
    </row>
    <row r="22" spans="1:5" ht="14.25">
      <c r="A22" s="101" t="s">
        <v>415</v>
      </c>
      <c r="B22" s="101" t="s">
        <v>416</v>
      </c>
      <c r="C22" s="102">
        <v>472902</v>
      </c>
      <c r="D22" s="102">
        <v>0</v>
      </c>
      <c r="E22" s="102">
        <v>472902</v>
      </c>
    </row>
    <row r="23" spans="1:5" ht="14.25">
      <c r="A23" s="105" t="s">
        <v>392</v>
      </c>
      <c r="B23" s="105" t="s">
        <v>393</v>
      </c>
      <c r="C23" s="106">
        <v>364747</v>
      </c>
      <c r="D23" s="106">
        <v>5637</v>
      </c>
      <c r="E23" s="106">
        <v>370384</v>
      </c>
    </row>
    <row r="24" spans="1:5" ht="14.25">
      <c r="A24" s="101" t="s">
        <v>394</v>
      </c>
      <c r="B24" s="101" t="s">
        <v>395</v>
      </c>
      <c r="C24" s="102">
        <v>223603</v>
      </c>
      <c r="D24" s="102">
        <v>1135</v>
      </c>
      <c r="E24" s="102">
        <v>224738</v>
      </c>
    </row>
    <row r="25" spans="1:5" ht="14.25">
      <c r="A25" s="101" t="s">
        <v>396</v>
      </c>
      <c r="B25" s="101" t="s">
        <v>397</v>
      </c>
      <c r="C25" s="102">
        <v>139273</v>
      </c>
      <c r="D25" s="102">
        <v>4502</v>
      </c>
      <c r="E25" s="102">
        <v>143775</v>
      </c>
    </row>
    <row r="26" spans="1:5" ht="14.25">
      <c r="A26" s="101" t="s">
        <v>419</v>
      </c>
      <c r="B26" s="101" t="s">
        <v>420</v>
      </c>
      <c r="C26" s="102">
        <v>1871</v>
      </c>
      <c r="D26" s="102">
        <v>0</v>
      </c>
      <c r="E26" s="102">
        <v>1871</v>
      </c>
    </row>
    <row r="27" spans="1:5" ht="14.25">
      <c r="A27" s="105" t="s">
        <v>398</v>
      </c>
      <c r="B27" s="105" t="s">
        <v>399</v>
      </c>
      <c r="C27" s="106">
        <v>36369</v>
      </c>
      <c r="D27" s="106">
        <v>2487</v>
      </c>
      <c r="E27" s="106">
        <v>38856</v>
      </c>
    </row>
    <row r="28" spans="1:5" ht="14.25">
      <c r="A28" s="101" t="s">
        <v>425</v>
      </c>
      <c r="B28" s="101" t="s">
        <v>426</v>
      </c>
      <c r="C28" s="102">
        <v>992</v>
      </c>
      <c r="D28" s="102">
        <v>0</v>
      </c>
      <c r="E28" s="102">
        <v>992</v>
      </c>
    </row>
    <row r="29" spans="1:5" ht="14.25">
      <c r="A29" s="101" t="s">
        <v>400</v>
      </c>
      <c r="B29" s="101" t="s">
        <v>401</v>
      </c>
      <c r="C29" s="102">
        <v>35377</v>
      </c>
      <c r="D29" s="102">
        <v>2487</v>
      </c>
      <c r="E29" s="102">
        <v>37864</v>
      </c>
    </row>
    <row r="31" spans="1:5" ht="14.25">
      <c r="A31" s="142" t="s">
        <v>386</v>
      </c>
      <c r="B31" s="142"/>
      <c r="C31" s="142"/>
      <c r="D31" s="142"/>
      <c r="E31" s="142"/>
    </row>
    <row r="32" spans="1:2" ht="15">
      <c r="A32" s="155" t="s">
        <v>478</v>
      </c>
      <c r="B32" s="155" t="s">
        <v>373</v>
      </c>
    </row>
  </sheetData>
  <sheetProtection/>
  <mergeCells count="8">
    <mergeCell ref="A16:A17"/>
    <mergeCell ref="B16:B17"/>
    <mergeCell ref="A31:E31"/>
    <mergeCell ref="A10:E10"/>
    <mergeCell ref="A11:E11"/>
    <mergeCell ref="A12:E12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A30" sqref="A30:B30"/>
    </sheetView>
  </sheetViews>
  <sheetFormatPr defaultColWidth="9.140625" defaultRowHeight="15"/>
  <cols>
    <col min="1" max="1" width="57.140625" style="26" bestFit="1" customWidth="1"/>
    <col min="2" max="2" width="10.421875" style="26" bestFit="1" customWidth="1"/>
    <col min="3" max="3" width="11.00390625" style="26" bestFit="1" customWidth="1"/>
    <col min="4" max="4" width="10.00390625" style="26" bestFit="1" customWidth="1"/>
    <col min="5" max="5" width="11.00390625" style="26" bestFit="1" customWidth="1"/>
    <col min="6" max="16384" width="9.140625" style="26" customWidth="1"/>
  </cols>
  <sheetData>
    <row r="1" s="133" customFormat="1" ht="15">
      <c r="A1" s="149" t="s">
        <v>470</v>
      </c>
    </row>
    <row r="2" s="133" customFormat="1" ht="15">
      <c r="A2" s="150" t="s">
        <v>476</v>
      </c>
    </row>
    <row r="3" s="133" customFormat="1" ht="15">
      <c r="A3" s="150" t="s">
        <v>477</v>
      </c>
    </row>
    <row r="4" s="133" customFormat="1" ht="14.25">
      <c r="A4" s="151"/>
    </row>
    <row r="5" s="134" customFormat="1" ht="14.25">
      <c r="A5" s="152" t="s">
        <v>479</v>
      </c>
    </row>
    <row r="6" s="134" customFormat="1" ht="14.25">
      <c r="A6" s="153" t="s">
        <v>474</v>
      </c>
    </row>
    <row r="7" s="133" customFormat="1" ht="14.25">
      <c r="A7" s="153" t="s">
        <v>475</v>
      </c>
    </row>
    <row r="8" s="133" customFormat="1" ht="14.25"/>
    <row r="9" spans="1:5" ht="14.25">
      <c r="A9" s="143" t="s">
        <v>409</v>
      </c>
      <c r="B9" s="143"/>
      <c r="C9" s="143"/>
      <c r="D9" s="143"/>
      <c r="E9" s="143"/>
    </row>
    <row r="10" spans="1:5" ht="14.25">
      <c r="A10" s="146" t="s">
        <v>438</v>
      </c>
      <c r="B10" s="146"/>
      <c r="C10" s="146"/>
      <c r="D10" s="146"/>
      <c r="E10" s="146"/>
    </row>
    <row r="11" spans="1:5" ht="14.25">
      <c r="A11" s="143" t="s">
        <v>378</v>
      </c>
      <c r="B11" s="143"/>
      <c r="C11" s="143"/>
      <c r="D11" s="143"/>
      <c r="E11" s="143"/>
    </row>
    <row r="12" spans="1:5" ht="14.25">
      <c r="A12" s="99"/>
      <c r="B12" s="99"/>
      <c r="C12" s="99"/>
      <c r="D12" s="99"/>
      <c r="E12" s="99"/>
    </row>
    <row r="13" spans="1:5" ht="31.5">
      <c r="A13" s="144" t="s">
        <v>379</v>
      </c>
      <c r="B13" s="144" t="s">
        <v>380</v>
      </c>
      <c r="C13" s="115" t="s">
        <v>381</v>
      </c>
      <c r="D13" s="115" t="s">
        <v>382</v>
      </c>
      <c r="E13" s="115" t="s">
        <v>383</v>
      </c>
    </row>
    <row r="14" spans="1:5" ht="14.25">
      <c r="A14" s="145"/>
      <c r="B14" s="145"/>
      <c r="C14" s="124" t="s">
        <v>384</v>
      </c>
      <c r="D14" s="124" t="s">
        <v>384</v>
      </c>
      <c r="E14" s="124" t="s">
        <v>384</v>
      </c>
    </row>
    <row r="15" spans="1:5" ht="14.25">
      <c r="A15" s="124" t="s">
        <v>385</v>
      </c>
      <c r="B15" s="125" t="s">
        <v>386</v>
      </c>
      <c r="C15" s="126">
        <v>6480872</v>
      </c>
      <c r="D15" s="126">
        <v>137180</v>
      </c>
      <c r="E15" s="126">
        <v>6618052</v>
      </c>
    </row>
    <row r="16" spans="1:5" ht="14.25">
      <c r="A16" s="127" t="s">
        <v>387</v>
      </c>
      <c r="B16" s="127" t="s">
        <v>388</v>
      </c>
      <c r="C16" s="127" t="s">
        <v>389</v>
      </c>
      <c r="D16" s="127" t="s">
        <v>390</v>
      </c>
      <c r="E16" s="127" t="s">
        <v>391</v>
      </c>
    </row>
    <row r="17" spans="1:5" ht="14.25">
      <c r="A17" s="114" t="s">
        <v>411</v>
      </c>
      <c r="B17" s="114" t="s">
        <v>412</v>
      </c>
      <c r="C17" s="116">
        <v>879754</v>
      </c>
      <c r="D17" s="116">
        <v>0</v>
      </c>
      <c r="E17" s="116">
        <v>879754</v>
      </c>
    </row>
    <row r="18" spans="1:5" ht="14.25">
      <c r="A18" s="128" t="s">
        <v>413</v>
      </c>
      <c r="B18" s="128" t="s">
        <v>414</v>
      </c>
      <c r="C18" s="129">
        <v>683422</v>
      </c>
      <c r="D18" s="129">
        <v>0</v>
      </c>
      <c r="E18" s="129">
        <v>683422</v>
      </c>
    </row>
    <row r="19" spans="1:5" ht="14.25">
      <c r="A19" s="128" t="s">
        <v>415</v>
      </c>
      <c r="B19" s="128" t="s">
        <v>416</v>
      </c>
      <c r="C19" s="129">
        <v>196332</v>
      </c>
      <c r="D19" s="129">
        <v>0</v>
      </c>
      <c r="E19" s="129">
        <v>196332</v>
      </c>
    </row>
    <row r="20" spans="1:5" ht="14.25">
      <c r="A20" s="114" t="s">
        <v>392</v>
      </c>
      <c r="B20" s="114" t="s">
        <v>393</v>
      </c>
      <c r="C20" s="116">
        <v>1671885</v>
      </c>
      <c r="D20" s="116">
        <v>135900</v>
      </c>
      <c r="E20" s="116">
        <v>1807785</v>
      </c>
    </row>
    <row r="21" spans="1:5" ht="14.25">
      <c r="A21" s="128" t="s">
        <v>417</v>
      </c>
      <c r="B21" s="128" t="s">
        <v>418</v>
      </c>
      <c r="C21" s="129">
        <v>8480</v>
      </c>
      <c r="D21" s="129">
        <v>0</v>
      </c>
      <c r="E21" s="129">
        <v>8480</v>
      </c>
    </row>
    <row r="22" spans="1:5" ht="14.25">
      <c r="A22" s="128" t="s">
        <v>394</v>
      </c>
      <c r="B22" s="128" t="s">
        <v>395</v>
      </c>
      <c r="C22" s="129">
        <v>1640824</v>
      </c>
      <c r="D22" s="129">
        <v>138000</v>
      </c>
      <c r="E22" s="129">
        <v>1778824</v>
      </c>
    </row>
    <row r="23" spans="1:5" ht="14.25">
      <c r="A23" s="128" t="s">
        <v>396</v>
      </c>
      <c r="B23" s="128" t="s">
        <v>397</v>
      </c>
      <c r="C23" s="129">
        <v>22581</v>
      </c>
      <c r="D23" s="129">
        <v>-2100</v>
      </c>
      <c r="E23" s="129">
        <v>20481</v>
      </c>
    </row>
    <row r="24" spans="1:5" ht="14.25">
      <c r="A24" s="114" t="s">
        <v>9</v>
      </c>
      <c r="B24" s="114" t="s">
        <v>439</v>
      </c>
      <c r="C24" s="116">
        <v>193293</v>
      </c>
      <c r="D24" s="116">
        <v>2000</v>
      </c>
      <c r="E24" s="116">
        <v>195293</v>
      </c>
    </row>
    <row r="25" spans="1:5" ht="14.25">
      <c r="A25" s="128" t="s">
        <v>440</v>
      </c>
      <c r="B25" s="128" t="s">
        <v>441</v>
      </c>
      <c r="C25" s="129">
        <v>193293</v>
      </c>
      <c r="D25" s="129">
        <v>2000</v>
      </c>
      <c r="E25" s="129">
        <v>195293</v>
      </c>
    </row>
    <row r="26" spans="1:5" ht="14.25">
      <c r="A26" s="114" t="s">
        <v>398</v>
      </c>
      <c r="B26" s="114" t="s">
        <v>399</v>
      </c>
      <c r="C26" s="116">
        <v>3735940</v>
      </c>
      <c r="D26" s="116">
        <v>-720</v>
      </c>
      <c r="E26" s="116">
        <v>3735220</v>
      </c>
    </row>
    <row r="27" spans="1:5" ht="14.25">
      <c r="A27" s="128" t="s">
        <v>400</v>
      </c>
      <c r="B27" s="128" t="s">
        <v>401</v>
      </c>
      <c r="C27" s="129">
        <v>3735940</v>
      </c>
      <c r="D27" s="129">
        <v>-720</v>
      </c>
      <c r="E27" s="129">
        <v>3735220</v>
      </c>
    </row>
    <row r="30" spans="1:2" ht="15">
      <c r="A30" s="155" t="s">
        <v>478</v>
      </c>
      <c r="B30" s="155" t="s">
        <v>373</v>
      </c>
    </row>
  </sheetData>
  <sheetProtection/>
  <mergeCells count="5">
    <mergeCell ref="A11:E11"/>
    <mergeCell ref="A13:A14"/>
    <mergeCell ref="B13:B14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26" bestFit="1" customWidth="1"/>
    <col min="2" max="2" width="10.421875" style="26" bestFit="1" customWidth="1"/>
    <col min="3" max="3" width="11.28125" style="26" customWidth="1"/>
    <col min="4" max="5" width="9.57421875" style="26" bestFit="1" customWidth="1"/>
    <col min="6" max="16384" width="9.140625" style="26" customWidth="1"/>
  </cols>
  <sheetData>
    <row r="1" spans="1:5" ht="19.5" customHeight="1">
      <c r="A1" s="149" t="s">
        <v>470</v>
      </c>
      <c r="B1" s="149"/>
      <c r="C1" s="149"/>
      <c r="D1" s="149"/>
      <c r="E1" s="149"/>
    </row>
    <row r="2" spans="1:5" ht="15">
      <c r="A2" s="150" t="s">
        <v>476</v>
      </c>
      <c r="B2" s="150"/>
      <c r="C2" s="150"/>
      <c r="D2" s="150"/>
      <c r="E2" s="150"/>
    </row>
    <row r="3" spans="1:5" ht="15">
      <c r="A3" s="150" t="s">
        <v>477</v>
      </c>
      <c r="B3" s="150"/>
      <c r="C3" s="150"/>
      <c r="D3" s="150"/>
      <c r="E3" s="150"/>
    </row>
    <row r="4" spans="1:5" ht="14.25">
      <c r="A4" s="151"/>
      <c r="B4" s="151"/>
      <c r="C4" s="151"/>
      <c r="D4" s="151"/>
      <c r="E4" s="151"/>
    </row>
    <row r="5" spans="1:5" s="133" customFormat="1" ht="14.25">
      <c r="A5" s="152" t="s">
        <v>479</v>
      </c>
      <c r="B5" s="152"/>
      <c r="C5" s="152"/>
      <c r="D5" s="152"/>
      <c r="E5" s="152"/>
    </row>
    <row r="6" spans="1:5" s="133" customFormat="1" ht="14.25">
      <c r="A6" s="153" t="s">
        <v>474</v>
      </c>
      <c r="B6" s="153"/>
      <c r="C6" s="153"/>
      <c r="D6" s="153"/>
      <c r="E6" s="153"/>
    </row>
    <row r="7" spans="1:5" s="133" customFormat="1" ht="14.25">
      <c r="A7" s="153" t="s">
        <v>475</v>
      </c>
      <c r="B7" s="153"/>
      <c r="C7" s="153"/>
      <c r="D7" s="153"/>
      <c r="E7" s="153"/>
    </row>
    <row r="8" spans="1:5" ht="14.25">
      <c r="A8" s="136" t="s">
        <v>436</v>
      </c>
      <c r="B8" s="136"/>
      <c r="C8" s="136"/>
      <c r="D8" s="136"/>
      <c r="E8" s="136"/>
    </row>
    <row r="9" spans="1:5" ht="14.25">
      <c r="A9" s="137" t="s">
        <v>442</v>
      </c>
      <c r="B9" s="137"/>
      <c r="C9" s="137"/>
      <c r="D9" s="137"/>
      <c r="E9" s="137"/>
    </row>
    <row r="10" spans="1:5" ht="14.25">
      <c r="A10" s="136" t="s">
        <v>378</v>
      </c>
      <c r="B10" s="136"/>
      <c r="C10" s="136"/>
      <c r="D10" s="136"/>
      <c r="E10" s="136"/>
    </row>
    <row r="12" spans="1:5" ht="31.5">
      <c r="A12" s="138" t="s">
        <v>379</v>
      </c>
      <c r="B12" s="140" t="s">
        <v>380</v>
      </c>
      <c r="C12" s="103" t="s">
        <v>381</v>
      </c>
      <c r="D12" s="103" t="s">
        <v>382</v>
      </c>
      <c r="E12" s="103" t="s">
        <v>383</v>
      </c>
    </row>
    <row r="13" spans="1:5" ht="14.25">
      <c r="A13" s="139"/>
      <c r="B13" s="141"/>
      <c r="C13" s="96" t="s">
        <v>384</v>
      </c>
      <c r="D13" s="96" t="s">
        <v>384</v>
      </c>
      <c r="E13" s="96" t="s">
        <v>384</v>
      </c>
    </row>
    <row r="14" spans="1:5" ht="14.25">
      <c r="A14" s="96" t="s">
        <v>385</v>
      </c>
      <c r="B14" s="97" t="s">
        <v>386</v>
      </c>
      <c r="C14" s="98">
        <v>214240</v>
      </c>
      <c r="D14" s="98">
        <v>-59096</v>
      </c>
      <c r="E14" s="98">
        <v>155144</v>
      </c>
    </row>
    <row r="15" spans="1:5" ht="14.25">
      <c r="A15" s="99" t="s">
        <v>387</v>
      </c>
      <c r="B15" s="99" t="s">
        <v>388</v>
      </c>
      <c r="C15" s="99" t="s">
        <v>389</v>
      </c>
      <c r="D15" s="99" t="s">
        <v>390</v>
      </c>
      <c r="E15" s="99" t="s">
        <v>391</v>
      </c>
    </row>
    <row r="16" spans="1:5" ht="14.25">
      <c r="A16" s="105" t="s">
        <v>392</v>
      </c>
      <c r="B16" s="105" t="s">
        <v>393</v>
      </c>
      <c r="C16" s="106">
        <v>174350</v>
      </c>
      <c r="D16" s="106">
        <v>-52354</v>
      </c>
      <c r="E16" s="106">
        <v>121996</v>
      </c>
    </row>
    <row r="17" spans="1:5" ht="14.25">
      <c r="A17" s="101" t="s">
        <v>394</v>
      </c>
      <c r="B17" s="101" t="s">
        <v>395</v>
      </c>
      <c r="C17" s="102">
        <v>173850</v>
      </c>
      <c r="D17" s="102">
        <v>-52476</v>
      </c>
      <c r="E17" s="102">
        <v>121374</v>
      </c>
    </row>
    <row r="18" spans="1:5" ht="14.25">
      <c r="A18" s="101" t="s">
        <v>396</v>
      </c>
      <c r="B18" s="101" t="s">
        <v>397</v>
      </c>
      <c r="C18" s="102">
        <v>0</v>
      </c>
      <c r="D18" s="102">
        <v>122</v>
      </c>
      <c r="E18" s="102">
        <v>122</v>
      </c>
    </row>
    <row r="19" spans="1:5" ht="14.25">
      <c r="A19" s="101" t="s">
        <v>419</v>
      </c>
      <c r="B19" s="101" t="s">
        <v>420</v>
      </c>
      <c r="C19" s="102">
        <v>500</v>
      </c>
      <c r="D19" s="102">
        <v>0</v>
      </c>
      <c r="E19" s="102">
        <v>500</v>
      </c>
    </row>
    <row r="20" spans="1:5" ht="14.25">
      <c r="A20" s="105" t="s">
        <v>427</v>
      </c>
      <c r="B20" s="105" t="s">
        <v>428</v>
      </c>
      <c r="C20" s="106">
        <v>39890</v>
      </c>
      <c r="D20" s="106">
        <v>-6742</v>
      </c>
      <c r="E20" s="106">
        <v>33148</v>
      </c>
    </row>
    <row r="21" spans="1:5" ht="14.25">
      <c r="A21" s="101" t="s">
        <v>443</v>
      </c>
      <c r="B21" s="101" t="s">
        <v>444</v>
      </c>
      <c r="C21" s="102">
        <v>39890</v>
      </c>
      <c r="D21" s="102">
        <v>-6742</v>
      </c>
      <c r="E21" s="102">
        <v>33148</v>
      </c>
    </row>
    <row r="24" spans="1:2" ht="15">
      <c r="A24" s="155" t="s">
        <v>478</v>
      </c>
      <c r="B24" s="155" t="s">
        <v>373</v>
      </c>
    </row>
  </sheetData>
  <sheetProtection/>
  <mergeCells count="5">
    <mergeCell ref="A8:E8"/>
    <mergeCell ref="A9:E9"/>
    <mergeCell ref="A10:E10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123" bestFit="1" customWidth="1"/>
    <col min="2" max="2" width="10.421875" style="123" bestFit="1" customWidth="1"/>
    <col min="3" max="3" width="12.00390625" style="123" bestFit="1" customWidth="1"/>
    <col min="4" max="4" width="10.00390625" style="123" bestFit="1" customWidth="1"/>
    <col min="5" max="5" width="12.00390625" style="123" bestFit="1" customWidth="1"/>
    <col min="6" max="16384" width="9.140625" style="123" customWidth="1"/>
  </cols>
  <sheetData>
    <row r="1" spans="1:5" ht="19.5" customHeight="1">
      <c r="A1" s="149" t="s">
        <v>470</v>
      </c>
      <c r="B1" s="117"/>
      <c r="C1" s="117"/>
      <c r="D1" s="117"/>
      <c r="E1" s="117"/>
    </row>
    <row r="2" spans="1:5" ht="15">
      <c r="A2" s="150" t="s">
        <v>476</v>
      </c>
      <c r="B2" s="118"/>
      <c r="C2" s="118"/>
      <c r="D2" s="118"/>
      <c r="E2" s="118"/>
    </row>
    <row r="3" spans="1:5" s="133" customFormat="1" ht="15">
      <c r="A3" s="150" t="s">
        <v>477</v>
      </c>
      <c r="B3" s="118"/>
      <c r="C3" s="118"/>
      <c r="D3" s="118"/>
      <c r="E3" s="118"/>
    </row>
    <row r="4" spans="1:5" s="134" customFormat="1" ht="14.25">
      <c r="A4" s="151"/>
      <c r="B4" s="118"/>
      <c r="C4" s="118"/>
      <c r="D4" s="118"/>
      <c r="E4" s="118"/>
    </row>
    <row r="5" spans="1:5" s="134" customFormat="1" ht="14.25">
      <c r="A5" s="152" t="s">
        <v>479</v>
      </c>
      <c r="B5" s="118"/>
      <c r="C5" s="118"/>
      <c r="D5" s="118"/>
      <c r="E5" s="118"/>
    </row>
    <row r="6" spans="1:5" s="133" customFormat="1" ht="14.25">
      <c r="A6" s="153" t="s">
        <v>474</v>
      </c>
      <c r="B6" s="118"/>
      <c r="C6" s="118"/>
      <c r="D6" s="118"/>
      <c r="E6" s="118"/>
    </row>
    <row r="7" spans="1:5" ht="14.25">
      <c r="A7" s="153" t="s">
        <v>475</v>
      </c>
      <c r="B7" s="118"/>
      <c r="C7" s="118"/>
      <c r="D7" s="118"/>
      <c r="E7" s="118"/>
    </row>
    <row r="8" spans="1:5" ht="14.25">
      <c r="A8" s="118"/>
      <c r="B8" s="118"/>
      <c r="C8" s="118"/>
      <c r="D8" s="118"/>
      <c r="E8" s="118"/>
    </row>
    <row r="9" spans="1:5" ht="14.25">
      <c r="A9" s="136" t="s">
        <v>409</v>
      </c>
      <c r="B9" s="136"/>
      <c r="C9" s="136"/>
      <c r="D9" s="136"/>
      <c r="E9" s="136"/>
    </row>
    <row r="10" spans="1:5" ht="14.25">
      <c r="A10" s="137" t="s">
        <v>446</v>
      </c>
      <c r="B10" s="137"/>
      <c r="C10" s="137"/>
      <c r="D10" s="137"/>
      <c r="E10" s="137"/>
    </row>
    <row r="11" spans="1:5" ht="14.25">
      <c r="A11" s="136" t="s">
        <v>436</v>
      </c>
      <c r="B11" s="136"/>
      <c r="C11" s="136"/>
      <c r="D11" s="136"/>
      <c r="E11" s="136"/>
    </row>
    <row r="12" spans="1:5" ht="14.25">
      <c r="A12" s="136" t="s">
        <v>378</v>
      </c>
      <c r="B12" s="136"/>
      <c r="C12" s="136"/>
      <c r="D12" s="136"/>
      <c r="E12" s="136"/>
    </row>
    <row r="14" spans="1:5" ht="21">
      <c r="A14" s="140" t="s">
        <v>379</v>
      </c>
      <c r="B14" s="140" t="s">
        <v>380</v>
      </c>
      <c r="C14" s="103" t="s">
        <v>381</v>
      </c>
      <c r="D14" s="103" t="s">
        <v>382</v>
      </c>
      <c r="E14" s="103" t="s">
        <v>383</v>
      </c>
    </row>
    <row r="15" spans="1:5" ht="14.25">
      <c r="A15" s="141"/>
      <c r="B15" s="141"/>
      <c r="C15" s="96" t="s">
        <v>384</v>
      </c>
      <c r="D15" s="96" t="s">
        <v>384</v>
      </c>
      <c r="E15" s="96" t="s">
        <v>384</v>
      </c>
    </row>
    <row r="16" spans="1:5" ht="14.25">
      <c r="A16" s="96" t="s">
        <v>385</v>
      </c>
      <c r="B16" s="97" t="s">
        <v>386</v>
      </c>
      <c r="C16" s="98">
        <v>4462724</v>
      </c>
      <c r="D16" s="98">
        <v>6698</v>
      </c>
      <c r="E16" s="98">
        <v>4469422</v>
      </c>
    </row>
    <row r="17" spans="1:5" ht="14.25">
      <c r="A17" s="99" t="s">
        <v>387</v>
      </c>
      <c r="B17" s="99" t="s">
        <v>388</v>
      </c>
      <c r="C17" s="99" t="s">
        <v>389</v>
      </c>
      <c r="D17" s="99" t="s">
        <v>390</v>
      </c>
      <c r="E17" s="99" t="s">
        <v>391</v>
      </c>
    </row>
    <row r="18" spans="1:5" ht="14.25">
      <c r="A18" s="105" t="s">
        <v>411</v>
      </c>
      <c r="B18" s="105" t="s">
        <v>412</v>
      </c>
      <c r="C18" s="106">
        <v>1265210</v>
      </c>
      <c r="D18" s="106">
        <v>0</v>
      </c>
      <c r="E18" s="106">
        <v>1265210</v>
      </c>
    </row>
    <row r="19" spans="1:5" ht="14.25">
      <c r="A19" s="101" t="s">
        <v>413</v>
      </c>
      <c r="B19" s="101" t="s">
        <v>414</v>
      </c>
      <c r="C19" s="102">
        <v>975539</v>
      </c>
      <c r="D19" s="102">
        <v>-11300</v>
      </c>
      <c r="E19" s="102">
        <v>964239</v>
      </c>
    </row>
    <row r="20" spans="1:5" ht="14.25">
      <c r="A20" s="101" t="s">
        <v>415</v>
      </c>
      <c r="B20" s="101" t="s">
        <v>416</v>
      </c>
      <c r="C20" s="102">
        <v>289671</v>
      </c>
      <c r="D20" s="102">
        <v>11300</v>
      </c>
      <c r="E20" s="102">
        <v>300971</v>
      </c>
    </row>
    <row r="21" spans="1:5" ht="14.25">
      <c r="A21" s="105" t="s">
        <v>392</v>
      </c>
      <c r="B21" s="105" t="s">
        <v>393</v>
      </c>
      <c r="C21" s="106">
        <v>2718086</v>
      </c>
      <c r="D21" s="106">
        <v>-2954</v>
      </c>
      <c r="E21" s="106">
        <v>2715132</v>
      </c>
    </row>
    <row r="22" spans="1:5" ht="14.25">
      <c r="A22" s="101" t="s">
        <v>417</v>
      </c>
      <c r="B22" s="101" t="s">
        <v>418</v>
      </c>
      <c r="C22" s="102">
        <v>210</v>
      </c>
      <c r="D22" s="102">
        <v>0</v>
      </c>
      <c r="E22" s="102">
        <v>210</v>
      </c>
    </row>
    <row r="23" spans="1:5" ht="14.25">
      <c r="A23" s="101" t="s">
        <v>394</v>
      </c>
      <c r="B23" s="101" t="s">
        <v>395</v>
      </c>
      <c r="C23" s="102">
        <v>2402875</v>
      </c>
      <c r="D23" s="102">
        <v>6359</v>
      </c>
      <c r="E23" s="102">
        <v>2409234</v>
      </c>
    </row>
    <row r="24" spans="1:5" ht="14.25">
      <c r="A24" s="101" t="s">
        <v>396</v>
      </c>
      <c r="B24" s="101" t="s">
        <v>397</v>
      </c>
      <c r="C24" s="102">
        <v>309201</v>
      </c>
      <c r="D24" s="102">
        <v>-9313</v>
      </c>
      <c r="E24" s="102">
        <v>299888</v>
      </c>
    </row>
    <row r="25" spans="1:5" ht="14.25">
      <c r="A25" s="101" t="s">
        <v>419</v>
      </c>
      <c r="B25" s="101" t="s">
        <v>420</v>
      </c>
      <c r="C25" s="102">
        <v>5800</v>
      </c>
      <c r="D25" s="102">
        <v>0</v>
      </c>
      <c r="E25" s="102">
        <v>5800</v>
      </c>
    </row>
    <row r="26" spans="1:5" ht="14.25">
      <c r="A26" s="105" t="s">
        <v>9</v>
      </c>
      <c r="B26" s="105" t="s">
        <v>439</v>
      </c>
      <c r="C26" s="106">
        <v>44080</v>
      </c>
      <c r="D26" s="106">
        <v>0</v>
      </c>
      <c r="E26" s="106">
        <v>44080</v>
      </c>
    </row>
    <row r="27" spans="1:5" ht="14.25">
      <c r="A27" s="101" t="s">
        <v>440</v>
      </c>
      <c r="B27" s="101" t="s">
        <v>441</v>
      </c>
      <c r="C27" s="102">
        <v>44080</v>
      </c>
      <c r="D27" s="102">
        <v>0</v>
      </c>
      <c r="E27" s="102">
        <v>44080</v>
      </c>
    </row>
    <row r="28" spans="1:5" ht="14.25">
      <c r="A28" s="105" t="s">
        <v>398</v>
      </c>
      <c r="B28" s="105" t="s">
        <v>399</v>
      </c>
      <c r="C28" s="106">
        <v>434848</v>
      </c>
      <c r="D28" s="106">
        <v>9652</v>
      </c>
      <c r="E28" s="106">
        <v>444500</v>
      </c>
    </row>
    <row r="29" spans="1:5" ht="14.25">
      <c r="A29" s="101" t="s">
        <v>425</v>
      </c>
      <c r="B29" s="101" t="s">
        <v>426</v>
      </c>
      <c r="C29" s="102">
        <v>270</v>
      </c>
      <c r="D29" s="102">
        <v>0</v>
      </c>
      <c r="E29" s="102">
        <v>270</v>
      </c>
    </row>
    <row r="30" spans="1:5" ht="14.25">
      <c r="A30" s="105" t="s">
        <v>427</v>
      </c>
      <c r="B30" s="105" t="s">
        <v>428</v>
      </c>
      <c r="C30" s="106">
        <v>500</v>
      </c>
      <c r="D30" s="106">
        <v>0</v>
      </c>
      <c r="E30" s="106">
        <v>500</v>
      </c>
    </row>
    <row r="31" spans="1:5" ht="14.25">
      <c r="A31" s="101" t="s">
        <v>443</v>
      </c>
      <c r="B31" s="101" t="s">
        <v>444</v>
      </c>
      <c r="C31" s="102">
        <v>500</v>
      </c>
      <c r="D31" s="102">
        <v>0</v>
      </c>
      <c r="E31" s="102">
        <v>500</v>
      </c>
    </row>
    <row r="34" spans="1:2" ht="15">
      <c r="A34" s="155" t="s">
        <v>478</v>
      </c>
      <c r="B34" s="155" t="s">
        <v>373</v>
      </c>
    </row>
  </sheetData>
  <sheetProtection/>
  <mergeCells count="6">
    <mergeCell ref="A12:E12"/>
    <mergeCell ref="A14:A15"/>
    <mergeCell ref="B14:B15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26" bestFit="1" customWidth="1"/>
    <col min="2" max="2" width="10.421875" style="26" bestFit="1" customWidth="1"/>
    <col min="3" max="3" width="10.00390625" style="26" bestFit="1" customWidth="1"/>
    <col min="4" max="4" width="9.7109375" style="26" bestFit="1" customWidth="1"/>
    <col min="5" max="5" width="10.00390625" style="26" bestFit="1" customWidth="1"/>
    <col min="6" max="16384" width="9.140625" style="26" customWidth="1"/>
  </cols>
  <sheetData>
    <row r="1" spans="1:5" s="133" customFormat="1" ht="15">
      <c r="A1" s="149" t="s">
        <v>470</v>
      </c>
      <c r="B1" s="48"/>
      <c r="C1" s="48"/>
      <c r="D1" s="48"/>
      <c r="E1" s="48"/>
    </row>
    <row r="2" spans="1:5" s="133" customFormat="1" ht="15">
      <c r="A2" s="150" t="s">
        <v>476</v>
      </c>
      <c r="B2" s="48"/>
      <c r="C2" s="48"/>
      <c r="D2" s="48"/>
      <c r="E2" s="48"/>
    </row>
    <row r="3" spans="1:5" s="134" customFormat="1" ht="15">
      <c r="A3" s="150" t="s">
        <v>477</v>
      </c>
      <c r="B3" s="48"/>
      <c r="C3" s="48"/>
      <c r="D3" s="48"/>
      <c r="E3" s="48"/>
    </row>
    <row r="4" spans="1:5" s="134" customFormat="1" ht="14.25">
      <c r="A4" s="151"/>
      <c r="B4" s="48"/>
      <c r="C4" s="48"/>
      <c r="D4" s="48"/>
      <c r="E4" s="48"/>
    </row>
    <row r="5" spans="1:5" ht="19.5" customHeight="1">
      <c r="A5" s="152" t="s">
        <v>479</v>
      </c>
      <c r="B5" s="117"/>
      <c r="C5" s="117"/>
      <c r="D5" s="117"/>
      <c r="E5" s="117"/>
    </row>
    <row r="6" spans="1:5" ht="14.25">
      <c r="A6" s="153" t="s">
        <v>474</v>
      </c>
      <c r="B6" s="118"/>
      <c r="C6" s="118"/>
      <c r="D6" s="118"/>
      <c r="E6" s="118"/>
    </row>
    <row r="7" spans="1:5" ht="14.25">
      <c r="A7" s="153" t="s">
        <v>475</v>
      </c>
      <c r="B7" s="118"/>
      <c r="C7" s="118"/>
      <c r="D7" s="118"/>
      <c r="E7" s="118"/>
    </row>
    <row r="8" spans="1:5" ht="14.25">
      <c r="A8" s="118"/>
      <c r="B8" s="118"/>
      <c r="C8" s="118"/>
      <c r="D8" s="118"/>
      <c r="E8" s="118"/>
    </row>
    <row r="9" spans="1:5" ht="14.25">
      <c r="A9" s="136" t="s">
        <v>409</v>
      </c>
      <c r="B9" s="136"/>
      <c r="C9" s="136"/>
      <c r="D9" s="136"/>
      <c r="E9" s="136"/>
    </row>
    <row r="10" spans="1:5" ht="14.25">
      <c r="A10" s="137" t="s">
        <v>445</v>
      </c>
      <c r="B10" s="137"/>
      <c r="C10" s="137"/>
      <c r="D10" s="137"/>
      <c r="E10" s="137"/>
    </row>
    <row r="11" spans="1:5" ht="14.25">
      <c r="A11" s="136" t="s">
        <v>378</v>
      </c>
      <c r="B11" s="136"/>
      <c r="C11" s="136"/>
      <c r="D11" s="136"/>
      <c r="E11" s="136"/>
    </row>
    <row r="13" spans="1:5" ht="31.5">
      <c r="A13" s="140" t="s">
        <v>379</v>
      </c>
      <c r="B13" s="140" t="s">
        <v>380</v>
      </c>
      <c r="C13" s="103" t="s">
        <v>381</v>
      </c>
      <c r="D13" s="103" t="s">
        <v>382</v>
      </c>
      <c r="E13" s="103" t="s">
        <v>383</v>
      </c>
    </row>
    <row r="14" spans="1:5" ht="14.25">
      <c r="A14" s="141"/>
      <c r="B14" s="141"/>
      <c r="C14" s="96" t="s">
        <v>384</v>
      </c>
      <c r="D14" s="96" t="s">
        <v>384</v>
      </c>
      <c r="E14" s="96" t="s">
        <v>384</v>
      </c>
    </row>
    <row r="15" spans="1:5" ht="14.25">
      <c r="A15" s="96" t="s">
        <v>385</v>
      </c>
      <c r="B15" s="97" t="s">
        <v>386</v>
      </c>
      <c r="C15" s="98">
        <v>810837</v>
      </c>
      <c r="D15" s="98">
        <v>37450</v>
      </c>
      <c r="E15" s="98">
        <v>848287</v>
      </c>
    </row>
    <row r="16" spans="1:5" ht="14.25">
      <c r="A16" s="99" t="s">
        <v>387</v>
      </c>
      <c r="B16" s="99" t="s">
        <v>388</v>
      </c>
      <c r="C16" s="99" t="s">
        <v>389</v>
      </c>
      <c r="D16" s="99" t="s">
        <v>390</v>
      </c>
      <c r="E16" s="99" t="s">
        <v>391</v>
      </c>
    </row>
    <row r="17" spans="1:5" ht="14.25">
      <c r="A17" s="105" t="s">
        <v>411</v>
      </c>
      <c r="B17" s="105" t="s">
        <v>412</v>
      </c>
      <c r="C17" s="106">
        <v>518031</v>
      </c>
      <c r="D17" s="106">
        <v>21000</v>
      </c>
      <c r="E17" s="106">
        <v>539031</v>
      </c>
    </row>
    <row r="18" spans="1:5" ht="14.25">
      <c r="A18" s="101" t="s">
        <v>413</v>
      </c>
      <c r="B18" s="101" t="s">
        <v>414</v>
      </c>
      <c r="C18" s="102">
        <v>399191</v>
      </c>
      <c r="D18" s="102">
        <v>15000</v>
      </c>
      <c r="E18" s="102">
        <v>414191</v>
      </c>
    </row>
    <row r="19" spans="1:5" ht="14.25">
      <c r="A19" s="101" t="s">
        <v>415</v>
      </c>
      <c r="B19" s="101" t="s">
        <v>416</v>
      </c>
      <c r="C19" s="102">
        <v>118840</v>
      </c>
      <c r="D19" s="102">
        <v>6000</v>
      </c>
      <c r="E19" s="102">
        <v>124840</v>
      </c>
    </row>
    <row r="20" spans="1:5" ht="14.25">
      <c r="A20" s="105" t="s">
        <v>392</v>
      </c>
      <c r="B20" s="105" t="s">
        <v>393</v>
      </c>
      <c r="C20" s="106">
        <v>256006</v>
      </c>
      <c r="D20" s="106">
        <v>16450</v>
      </c>
      <c r="E20" s="106">
        <v>272456</v>
      </c>
    </row>
    <row r="21" spans="1:5" ht="14.25">
      <c r="A21" s="101" t="s">
        <v>417</v>
      </c>
      <c r="B21" s="101" t="s">
        <v>418</v>
      </c>
      <c r="C21" s="102">
        <v>0</v>
      </c>
      <c r="D21" s="102">
        <v>0</v>
      </c>
      <c r="E21" s="102">
        <v>0</v>
      </c>
    </row>
    <row r="22" spans="1:5" ht="14.25">
      <c r="A22" s="101" t="s">
        <v>394</v>
      </c>
      <c r="B22" s="101" t="s">
        <v>395</v>
      </c>
      <c r="C22" s="102">
        <v>204978</v>
      </c>
      <c r="D22" s="102">
        <v>5450</v>
      </c>
      <c r="E22" s="102">
        <v>210428</v>
      </c>
    </row>
    <row r="23" spans="1:5" ht="14.25">
      <c r="A23" s="101" t="s">
        <v>396</v>
      </c>
      <c r="B23" s="101" t="s">
        <v>397</v>
      </c>
      <c r="C23" s="102">
        <v>45400</v>
      </c>
      <c r="D23" s="102">
        <v>11500</v>
      </c>
      <c r="E23" s="102">
        <v>56900</v>
      </c>
    </row>
    <row r="24" spans="1:5" ht="14.25">
      <c r="A24" s="101" t="s">
        <v>419</v>
      </c>
      <c r="B24" s="101" t="s">
        <v>420</v>
      </c>
      <c r="C24" s="102">
        <v>5628</v>
      </c>
      <c r="D24" s="102">
        <v>-500</v>
      </c>
      <c r="E24" s="102">
        <v>5128</v>
      </c>
    </row>
    <row r="25" spans="1:5" ht="14.25">
      <c r="A25" s="105" t="s">
        <v>398</v>
      </c>
      <c r="B25" s="105" t="s">
        <v>399</v>
      </c>
      <c r="C25" s="106">
        <v>36800</v>
      </c>
      <c r="D25" s="106">
        <v>0</v>
      </c>
      <c r="E25" s="106">
        <v>36800</v>
      </c>
    </row>
    <row r="26" spans="1:5" ht="14.25">
      <c r="A26" s="101" t="s">
        <v>425</v>
      </c>
      <c r="B26" s="101" t="s">
        <v>426</v>
      </c>
      <c r="C26" s="102">
        <v>200</v>
      </c>
      <c r="D26" s="102">
        <v>0</v>
      </c>
      <c r="E26" s="102">
        <v>200</v>
      </c>
    </row>
    <row r="27" spans="1:5" ht="14.25">
      <c r="A27" s="101" t="s">
        <v>400</v>
      </c>
      <c r="B27" s="101" t="s">
        <v>401</v>
      </c>
      <c r="C27" s="102">
        <v>36600</v>
      </c>
      <c r="D27" s="102">
        <v>0</v>
      </c>
      <c r="E27" s="102">
        <v>36600</v>
      </c>
    </row>
    <row r="30" spans="1:2" ht="15">
      <c r="A30" s="155" t="s">
        <v>478</v>
      </c>
      <c r="B30" s="155" t="s">
        <v>373</v>
      </c>
    </row>
  </sheetData>
  <sheetProtection/>
  <mergeCells count="5">
    <mergeCell ref="A11:E11"/>
    <mergeCell ref="A13:A14"/>
    <mergeCell ref="B13:B14"/>
    <mergeCell ref="A9:E9"/>
    <mergeCell ref="A10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26" bestFit="1" customWidth="1"/>
    <col min="2" max="3" width="10.421875" style="26" bestFit="1" customWidth="1"/>
    <col min="4" max="4" width="9.7109375" style="26" bestFit="1" customWidth="1"/>
    <col min="5" max="5" width="10.421875" style="26" bestFit="1" customWidth="1"/>
    <col min="6" max="16384" width="9.140625" style="26" customWidth="1"/>
  </cols>
  <sheetData>
    <row r="1" spans="1:5" s="133" customFormat="1" ht="15">
      <c r="A1" s="149" t="s">
        <v>470</v>
      </c>
      <c r="B1" s="48"/>
      <c r="C1" s="48"/>
      <c r="D1" s="48"/>
      <c r="E1" s="48"/>
    </row>
    <row r="2" spans="1:5" s="133" customFormat="1" ht="15">
      <c r="A2" s="150" t="s">
        <v>476</v>
      </c>
      <c r="B2" s="48"/>
      <c r="C2" s="48"/>
      <c r="D2" s="48"/>
      <c r="E2" s="48"/>
    </row>
    <row r="3" spans="1:5" s="134" customFormat="1" ht="15">
      <c r="A3" s="150" t="s">
        <v>477</v>
      </c>
      <c r="B3" s="48"/>
      <c r="C3" s="48"/>
      <c r="D3" s="48"/>
      <c r="E3" s="48"/>
    </row>
    <row r="4" spans="1:5" s="134" customFormat="1" ht="14.25">
      <c r="A4" s="151"/>
      <c r="B4" s="48"/>
      <c r="C4" s="48"/>
      <c r="D4" s="48"/>
      <c r="E4" s="48"/>
    </row>
    <row r="5" spans="1:5" ht="19.5" customHeight="1">
      <c r="A5" s="152" t="s">
        <v>479</v>
      </c>
      <c r="B5" s="117"/>
      <c r="C5" s="117"/>
      <c r="D5" s="117"/>
      <c r="E5" s="117"/>
    </row>
    <row r="6" spans="1:5" ht="14.25">
      <c r="A6" s="153" t="s">
        <v>474</v>
      </c>
      <c r="B6" s="118"/>
      <c r="C6" s="118"/>
      <c r="D6" s="118"/>
      <c r="E6" s="118"/>
    </row>
    <row r="7" spans="1:5" ht="14.25">
      <c r="A7" s="153" t="s">
        <v>475</v>
      </c>
      <c r="B7" s="118"/>
      <c r="C7" s="118"/>
      <c r="D7" s="118"/>
      <c r="E7" s="118"/>
    </row>
    <row r="8" spans="1:5" ht="14.25">
      <c r="A8" s="142"/>
      <c r="B8" s="142"/>
      <c r="C8" s="142"/>
      <c r="D8" s="142"/>
      <c r="E8" s="142"/>
    </row>
    <row r="9" spans="1:5" ht="14.25">
      <c r="A9" s="136" t="s">
        <v>409</v>
      </c>
      <c r="B9" s="136"/>
      <c r="C9" s="136"/>
      <c r="D9" s="136"/>
      <c r="E9" s="136"/>
    </row>
    <row r="10" spans="1:5" ht="14.25">
      <c r="A10" s="137" t="s">
        <v>447</v>
      </c>
      <c r="B10" s="137"/>
      <c r="C10" s="137"/>
      <c r="D10" s="137"/>
      <c r="E10" s="137"/>
    </row>
    <row r="11" spans="1:5" ht="14.25">
      <c r="A11" s="136" t="s">
        <v>378</v>
      </c>
      <c r="B11" s="136"/>
      <c r="C11" s="136"/>
      <c r="D11" s="136"/>
      <c r="E11" s="136"/>
    </row>
    <row r="13" spans="1:5" ht="31.5">
      <c r="A13" s="140" t="s">
        <v>379</v>
      </c>
      <c r="B13" s="140" t="s">
        <v>380</v>
      </c>
      <c r="C13" s="103" t="s">
        <v>381</v>
      </c>
      <c r="D13" s="103" t="s">
        <v>382</v>
      </c>
      <c r="E13" s="103" t="s">
        <v>383</v>
      </c>
    </row>
    <row r="14" spans="1:5" ht="14.25">
      <c r="A14" s="141"/>
      <c r="B14" s="141"/>
      <c r="C14" s="96" t="s">
        <v>384</v>
      </c>
      <c r="D14" s="96" t="s">
        <v>384</v>
      </c>
      <c r="E14" s="96" t="s">
        <v>384</v>
      </c>
    </row>
    <row r="15" spans="1:5" ht="14.25">
      <c r="A15" s="96" t="s">
        <v>385</v>
      </c>
      <c r="B15" s="97" t="s">
        <v>386</v>
      </c>
      <c r="C15" s="98">
        <v>3184333</v>
      </c>
      <c r="D15" s="98">
        <v>-7590</v>
      </c>
      <c r="E15" s="98">
        <v>3176743</v>
      </c>
    </row>
    <row r="16" spans="1:5" ht="14.25">
      <c r="A16" s="99" t="s">
        <v>387</v>
      </c>
      <c r="B16" s="99" t="s">
        <v>388</v>
      </c>
      <c r="C16" s="99" t="s">
        <v>389</v>
      </c>
      <c r="D16" s="99" t="s">
        <v>390</v>
      </c>
      <c r="E16" s="99" t="s">
        <v>391</v>
      </c>
    </row>
    <row r="17" spans="1:5" ht="14.25">
      <c r="A17" s="105" t="s">
        <v>411</v>
      </c>
      <c r="B17" s="105" t="s">
        <v>412</v>
      </c>
      <c r="C17" s="106">
        <v>1882785</v>
      </c>
      <c r="D17" s="106">
        <v>-16061</v>
      </c>
      <c r="E17" s="106">
        <v>1866724</v>
      </c>
    </row>
    <row r="18" spans="1:5" ht="14.25">
      <c r="A18" s="101" t="s">
        <v>413</v>
      </c>
      <c r="B18" s="101" t="s">
        <v>414</v>
      </c>
      <c r="C18" s="102">
        <v>1438290</v>
      </c>
      <c r="D18" s="102">
        <v>-5888</v>
      </c>
      <c r="E18" s="102">
        <v>1432402</v>
      </c>
    </row>
    <row r="19" spans="1:5" ht="14.25">
      <c r="A19" s="101" t="s">
        <v>415</v>
      </c>
      <c r="B19" s="101" t="s">
        <v>416</v>
      </c>
      <c r="C19" s="102">
        <v>444495</v>
      </c>
      <c r="D19" s="102">
        <v>-10173</v>
      </c>
      <c r="E19" s="102">
        <v>434322</v>
      </c>
    </row>
    <row r="20" spans="1:5" ht="14.25">
      <c r="A20" s="105" t="s">
        <v>392</v>
      </c>
      <c r="B20" s="105" t="s">
        <v>393</v>
      </c>
      <c r="C20" s="106">
        <v>749312</v>
      </c>
      <c r="D20" s="106">
        <v>-11143</v>
      </c>
      <c r="E20" s="106">
        <v>738169</v>
      </c>
    </row>
    <row r="21" spans="1:5" ht="14.25">
      <c r="A21" s="101" t="s">
        <v>417</v>
      </c>
      <c r="B21" s="101" t="s">
        <v>418</v>
      </c>
      <c r="C21" s="102">
        <v>4200</v>
      </c>
      <c r="D21" s="102">
        <v>-1890</v>
      </c>
      <c r="E21" s="102">
        <v>2310</v>
      </c>
    </row>
    <row r="22" spans="1:5" ht="14.25">
      <c r="A22" s="101" t="s">
        <v>394</v>
      </c>
      <c r="B22" s="101" t="s">
        <v>395</v>
      </c>
      <c r="C22" s="102">
        <v>552025</v>
      </c>
      <c r="D22" s="102">
        <v>-12617</v>
      </c>
      <c r="E22" s="102">
        <v>539408</v>
      </c>
    </row>
    <row r="23" spans="1:5" ht="14.25">
      <c r="A23" s="101" t="s">
        <v>396</v>
      </c>
      <c r="B23" s="101" t="s">
        <v>397</v>
      </c>
      <c r="C23" s="102">
        <v>184487</v>
      </c>
      <c r="D23" s="102">
        <v>3366</v>
      </c>
      <c r="E23" s="102">
        <v>187853</v>
      </c>
    </row>
    <row r="24" spans="1:5" ht="14.25">
      <c r="A24" s="101" t="s">
        <v>448</v>
      </c>
      <c r="B24" s="101" t="s">
        <v>449</v>
      </c>
      <c r="C24" s="102">
        <v>8600</v>
      </c>
      <c r="D24" s="102">
        <v>-2</v>
      </c>
      <c r="E24" s="102">
        <v>8598</v>
      </c>
    </row>
    <row r="25" spans="1:5" ht="14.25">
      <c r="A25" s="105" t="s">
        <v>9</v>
      </c>
      <c r="B25" s="105" t="s">
        <v>439</v>
      </c>
      <c r="C25" s="106">
        <v>197873</v>
      </c>
      <c r="D25" s="106">
        <v>-6500</v>
      </c>
      <c r="E25" s="106">
        <v>191373</v>
      </c>
    </row>
    <row r="26" spans="1:5" ht="14.25">
      <c r="A26" s="101" t="s">
        <v>440</v>
      </c>
      <c r="B26" s="101" t="s">
        <v>441</v>
      </c>
      <c r="C26" s="102">
        <v>197873</v>
      </c>
      <c r="D26" s="102">
        <v>-6500</v>
      </c>
      <c r="E26" s="102">
        <v>191373</v>
      </c>
    </row>
    <row r="27" spans="1:5" ht="14.25">
      <c r="A27" s="105" t="s">
        <v>398</v>
      </c>
      <c r="B27" s="105" t="s">
        <v>399</v>
      </c>
      <c r="C27" s="106">
        <v>253501</v>
      </c>
      <c r="D27" s="106">
        <v>-9145</v>
      </c>
      <c r="E27" s="106">
        <v>244356</v>
      </c>
    </row>
    <row r="28" spans="1:5" ht="14.25">
      <c r="A28" s="101" t="s">
        <v>425</v>
      </c>
      <c r="B28" s="101" t="s">
        <v>426</v>
      </c>
      <c r="C28" s="102">
        <v>1100</v>
      </c>
      <c r="D28" s="102">
        <v>-503</v>
      </c>
      <c r="E28" s="102">
        <v>597</v>
      </c>
    </row>
    <row r="29" spans="1:5" ht="14.25">
      <c r="A29" s="101" t="s">
        <v>400</v>
      </c>
      <c r="B29" s="101" t="s">
        <v>401</v>
      </c>
      <c r="C29" s="102">
        <v>252401</v>
      </c>
      <c r="D29" s="102">
        <v>-8642</v>
      </c>
      <c r="E29" s="102">
        <v>243759</v>
      </c>
    </row>
    <row r="30" spans="1:5" ht="14.25">
      <c r="A30" s="105" t="s">
        <v>427</v>
      </c>
      <c r="B30" s="105" t="s">
        <v>428</v>
      </c>
      <c r="C30" s="106">
        <v>73213</v>
      </c>
      <c r="D30" s="106">
        <v>8500</v>
      </c>
      <c r="E30" s="106">
        <v>81713</v>
      </c>
    </row>
    <row r="31" spans="1:5" ht="14.25">
      <c r="A31" s="101" t="s">
        <v>443</v>
      </c>
      <c r="B31" s="101" t="s">
        <v>444</v>
      </c>
      <c r="C31" s="102">
        <v>73213</v>
      </c>
      <c r="D31" s="102">
        <v>8500</v>
      </c>
      <c r="E31" s="102">
        <v>81713</v>
      </c>
    </row>
    <row r="32" spans="1:5" ht="24">
      <c r="A32" s="105" t="s">
        <v>431</v>
      </c>
      <c r="B32" s="105" t="s">
        <v>432</v>
      </c>
      <c r="C32" s="106">
        <v>27649</v>
      </c>
      <c r="D32" s="106">
        <v>26759</v>
      </c>
      <c r="E32" s="106">
        <v>54408</v>
      </c>
    </row>
    <row r="33" spans="1:5" ht="14.25">
      <c r="A33" s="101" t="s">
        <v>433</v>
      </c>
      <c r="B33" s="101" t="s">
        <v>434</v>
      </c>
      <c r="C33" s="102">
        <v>27649</v>
      </c>
      <c r="D33" s="102">
        <v>26759</v>
      </c>
      <c r="E33" s="102">
        <v>54408</v>
      </c>
    </row>
    <row r="36" spans="1:2" ht="15">
      <c r="A36" s="155" t="s">
        <v>478</v>
      </c>
      <c r="B36" s="155" t="s">
        <v>373</v>
      </c>
    </row>
  </sheetData>
  <sheetProtection/>
  <mergeCells count="6">
    <mergeCell ref="A9:E9"/>
    <mergeCell ref="A10:E10"/>
    <mergeCell ref="A11:E11"/>
    <mergeCell ref="A13:A14"/>
    <mergeCell ref="B13:B14"/>
    <mergeCell ref="A8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A7"/>
    </sheetView>
  </sheetViews>
  <sheetFormatPr defaultColWidth="9.140625" defaultRowHeight="15"/>
  <cols>
    <col min="1" max="1" width="57.140625" style="133" bestFit="1" customWidth="1"/>
    <col min="2" max="2" width="10.421875" style="133" bestFit="1" customWidth="1"/>
    <col min="3" max="3" width="12.00390625" style="133" bestFit="1" customWidth="1"/>
    <col min="4" max="4" width="9.7109375" style="133" bestFit="1" customWidth="1"/>
    <col min="5" max="5" width="12.00390625" style="133" bestFit="1" customWidth="1"/>
    <col min="6" max="16384" width="9.140625" style="133" customWidth="1"/>
  </cols>
  <sheetData>
    <row r="1" spans="1:5" ht="15">
      <c r="A1" s="149" t="s">
        <v>470</v>
      </c>
      <c r="B1" s="48"/>
      <c r="C1" s="48"/>
      <c r="D1" s="48"/>
      <c r="E1" s="48"/>
    </row>
    <row r="2" spans="1:5" ht="15" customHeight="1">
      <c r="A2" s="150" t="s">
        <v>476</v>
      </c>
      <c r="B2" s="48"/>
      <c r="C2" s="48"/>
      <c r="D2" s="48"/>
      <c r="E2" s="48"/>
    </row>
    <row r="3" spans="1:5" s="134" customFormat="1" ht="15" customHeight="1">
      <c r="A3" s="150" t="s">
        <v>477</v>
      </c>
      <c r="B3" s="48"/>
      <c r="C3" s="48"/>
      <c r="D3" s="48"/>
      <c r="E3" s="48"/>
    </row>
    <row r="4" spans="1:5" s="134" customFormat="1" ht="15" customHeight="1">
      <c r="A4" s="151"/>
      <c r="B4" s="48"/>
      <c r="C4" s="48"/>
      <c r="D4" s="48"/>
      <c r="E4" s="48"/>
    </row>
    <row r="5" spans="1:5" ht="14.25">
      <c r="A5" s="152" t="s">
        <v>479</v>
      </c>
      <c r="B5" s="48"/>
      <c r="C5" s="48"/>
      <c r="D5" s="48"/>
      <c r="E5" s="48"/>
    </row>
    <row r="6" spans="1:5" ht="19.5" customHeight="1">
      <c r="A6" s="153" t="s">
        <v>474</v>
      </c>
      <c r="B6" s="117"/>
      <c r="C6" s="117"/>
      <c r="D6" s="117"/>
      <c r="E6" s="117"/>
    </row>
    <row r="7" spans="1:5" ht="14.25">
      <c r="A7" s="153" t="s">
        <v>475</v>
      </c>
      <c r="B7" s="118"/>
      <c r="C7" s="118"/>
      <c r="D7" s="118"/>
      <c r="E7" s="118"/>
    </row>
    <row r="8" spans="1:5" ht="14.25">
      <c r="A8" s="136" t="s">
        <v>409</v>
      </c>
      <c r="B8" s="136"/>
      <c r="C8" s="136"/>
      <c r="D8" s="136"/>
      <c r="E8" s="136"/>
    </row>
    <row r="9" spans="1:5" ht="14.25">
      <c r="A9" s="137" t="s">
        <v>461</v>
      </c>
      <c r="B9" s="137"/>
      <c r="C9" s="137"/>
      <c r="D9" s="137"/>
      <c r="E9" s="137"/>
    </row>
    <row r="10" spans="1:5" ht="14.25">
      <c r="A10" s="136" t="s">
        <v>378</v>
      </c>
      <c r="B10" s="136"/>
      <c r="C10" s="136"/>
      <c r="D10" s="136"/>
      <c r="E10" s="136"/>
    </row>
    <row r="12" spans="1:5" ht="21">
      <c r="A12" s="140" t="s">
        <v>379</v>
      </c>
      <c r="B12" s="140" t="s">
        <v>380</v>
      </c>
      <c r="C12" s="103" t="s">
        <v>381</v>
      </c>
      <c r="D12" s="103" t="s">
        <v>382</v>
      </c>
      <c r="E12" s="103" t="s">
        <v>383</v>
      </c>
    </row>
    <row r="13" spans="1:5" ht="14.25">
      <c r="A13" s="141"/>
      <c r="B13" s="141"/>
      <c r="C13" s="96" t="s">
        <v>384</v>
      </c>
      <c r="D13" s="96" t="s">
        <v>384</v>
      </c>
      <c r="E13" s="96" t="s">
        <v>384</v>
      </c>
    </row>
    <row r="14" spans="1:5" ht="14.25">
      <c r="A14" s="96" t="s">
        <v>385</v>
      </c>
      <c r="B14" s="97" t="s">
        <v>386</v>
      </c>
      <c r="C14" s="98">
        <v>30386688</v>
      </c>
      <c r="D14" s="98">
        <v>361869</v>
      </c>
      <c r="E14" s="98">
        <v>30748557</v>
      </c>
    </row>
    <row r="15" spans="1:5" ht="14.25">
      <c r="A15" s="99" t="s">
        <v>387</v>
      </c>
      <c r="B15" s="99" t="s">
        <v>388</v>
      </c>
      <c r="C15" s="99" t="s">
        <v>389</v>
      </c>
      <c r="D15" s="99" t="s">
        <v>390</v>
      </c>
      <c r="E15" s="99" t="s">
        <v>391</v>
      </c>
    </row>
    <row r="16" spans="1:5" ht="14.25">
      <c r="A16" s="105" t="s">
        <v>411</v>
      </c>
      <c r="B16" s="105" t="s">
        <v>412</v>
      </c>
      <c r="C16" s="106">
        <v>13930903</v>
      </c>
      <c r="D16" s="106">
        <v>398966</v>
      </c>
      <c r="E16" s="106">
        <v>14329869</v>
      </c>
    </row>
    <row r="17" spans="1:5" ht="14.25">
      <c r="A17" s="101" t="s">
        <v>413</v>
      </c>
      <c r="B17" s="101" t="s">
        <v>414</v>
      </c>
      <c r="C17" s="102">
        <v>10696302</v>
      </c>
      <c r="D17" s="102">
        <v>308277</v>
      </c>
      <c r="E17" s="102">
        <v>11004579</v>
      </c>
    </row>
    <row r="18" spans="1:5" ht="14.25">
      <c r="A18" s="101" t="s">
        <v>415</v>
      </c>
      <c r="B18" s="101" t="s">
        <v>416</v>
      </c>
      <c r="C18" s="102">
        <v>3234601</v>
      </c>
      <c r="D18" s="102">
        <v>90689</v>
      </c>
      <c r="E18" s="102">
        <v>3325290</v>
      </c>
    </row>
    <row r="19" spans="1:5" ht="14.25">
      <c r="A19" s="105" t="s">
        <v>392</v>
      </c>
      <c r="B19" s="105" t="s">
        <v>393</v>
      </c>
      <c r="C19" s="106">
        <v>3938367</v>
      </c>
      <c r="D19" s="106">
        <v>22912</v>
      </c>
      <c r="E19" s="106">
        <v>3961279</v>
      </c>
    </row>
    <row r="20" spans="1:5" ht="14.25">
      <c r="A20" s="101" t="s">
        <v>417</v>
      </c>
      <c r="B20" s="101" t="s">
        <v>418</v>
      </c>
      <c r="C20" s="102">
        <v>94938</v>
      </c>
      <c r="D20" s="102">
        <v>-5911</v>
      </c>
      <c r="E20" s="102">
        <v>89027</v>
      </c>
    </row>
    <row r="21" spans="1:5" ht="14.25">
      <c r="A21" s="101" t="s">
        <v>394</v>
      </c>
      <c r="B21" s="101" t="s">
        <v>395</v>
      </c>
      <c r="C21" s="102">
        <v>2449362</v>
      </c>
      <c r="D21" s="102">
        <v>22931</v>
      </c>
      <c r="E21" s="102">
        <v>2472293</v>
      </c>
    </row>
    <row r="22" spans="1:5" ht="14.25">
      <c r="A22" s="101" t="s">
        <v>396</v>
      </c>
      <c r="B22" s="101" t="s">
        <v>397</v>
      </c>
      <c r="C22" s="102">
        <v>1383660</v>
      </c>
      <c r="D22" s="102">
        <v>6432</v>
      </c>
      <c r="E22" s="102">
        <v>1390092</v>
      </c>
    </row>
    <row r="23" spans="1:5" ht="14.25">
      <c r="A23" s="101" t="s">
        <v>448</v>
      </c>
      <c r="B23" s="101" t="s">
        <v>449</v>
      </c>
      <c r="C23" s="102">
        <v>2547</v>
      </c>
      <c r="D23" s="102">
        <v>50</v>
      </c>
      <c r="E23" s="102">
        <v>2597</v>
      </c>
    </row>
    <row r="24" spans="1:5" ht="14.25">
      <c r="A24" s="101" t="s">
        <v>419</v>
      </c>
      <c r="B24" s="101" t="s">
        <v>420</v>
      </c>
      <c r="C24" s="102">
        <v>7860</v>
      </c>
      <c r="D24" s="102">
        <v>-590</v>
      </c>
      <c r="E24" s="102">
        <v>7270</v>
      </c>
    </row>
    <row r="25" spans="1:5" ht="14.25">
      <c r="A25" s="105" t="s">
        <v>9</v>
      </c>
      <c r="B25" s="105" t="s">
        <v>439</v>
      </c>
      <c r="C25" s="106">
        <v>59683</v>
      </c>
      <c r="D25" s="106">
        <v>0</v>
      </c>
      <c r="E25" s="106">
        <v>59683</v>
      </c>
    </row>
    <row r="26" spans="1:5" ht="14.25">
      <c r="A26" s="101" t="s">
        <v>440</v>
      </c>
      <c r="B26" s="101" t="s">
        <v>441</v>
      </c>
      <c r="C26" s="102">
        <v>59683</v>
      </c>
      <c r="D26" s="102">
        <v>0</v>
      </c>
      <c r="E26" s="102">
        <v>59683</v>
      </c>
    </row>
    <row r="27" spans="1:5" ht="14.25">
      <c r="A27" s="105" t="s">
        <v>421</v>
      </c>
      <c r="B27" s="105" t="s">
        <v>422</v>
      </c>
      <c r="C27" s="106">
        <v>110000</v>
      </c>
      <c r="D27" s="106">
        <v>-6440</v>
      </c>
      <c r="E27" s="106">
        <v>103560</v>
      </c>
    </row>
    <row r="28" spans="1:5" ht="14.25">
      <c r="A28" s="101" t="s">
        <v>462</v>
      </c>
      <c r="B28" s="101" t="s">
        <v>463</v>
      </c>
      <c r="C28" s="102">
        <v>110000</v>
      </c>
      <c r="D28" s="102">
        <v>-6440</v>
      </c>
      <c r="E28" s="102">
        <v>103560</v>
      </c>
    </row>
    <row r="29" spans="1:5" ht="14.25">
      <c r="A29" s="105" t="s">
        <v>398</v>
      </c>
      <c r="B29" s="105" t="s">
        <v>399</v>
      </c>
      <c r="C29" s="106">
        <v>12079529</v>
      </c>
      <c r="D29" s="106">
        <v>-37569</v>
      </c>
      <c r="E29" s="106">
        <v>12041960</v>
      </c>
    </row>
    <row r="30" spans="1:5" ht="14.25">
      <c r="A30" s="101" t="s">
        <v>425</v>
      </c>
      <c r="B30" s="101" t="s">
        <v>426</v>
      </c>
      <c r="C30" s="102">
        <v>1720</v>
      </c>
      <c r="D30" s="102">
        <v>0</v>
      </c>
      <c r="E30" s="102">
        <v>1720</v>
      </c>
    </row>
    <row r="31" spans="1:5" ht="14.25">
      <c r="A31" s="101" t="s">
        <v>400</v>
      </c>
      <c r="B31" s="101" t="s">
        <v>401</v>
      </c>
      <c r="C31" s="102">
        <v>12077809</v>
      </c>
      <c r="D31" s="102">
        <v>-37569</v>
      </c>
      <c r="E31" s="102">
        <v>12040240</v>
      </c>
    </row>
    <row r="32" spans="1:5" ht="14.25">
      <c r="A32" s="105" t="s">
        <v>427</v>
      </c>
      <c r="B32" s="105" t="s">
        <v>428</v>
      </c>
      <c r="C32" s="106">
        <v>199429</v>
      </c>
      <c r="D32" s="106">
        <v>-16000</v>
      </c>
      <c r="E32" s="106">
        <v>183429</v>
      </c>
    </row>
    <row r="33" spans="1:5" ht="14.25">
      <c r="A33" s="101" t="s">
        <v>464</v>
      </c>
      <c r="B33" s="101" t="s">
        <v>465</v>
      </c>
      <c r="C33" s="102">
        <v>0</v>
      </c>
      <c r="D33" s="102">
        <v>0</v>
      </c>
      <c r="E33" s="102">
        <v>0</v>
      </c>
    </row>
    <row r="34" spans="1:5" ht="14.25">
      <c r="A34" s="101" t="s">
        <v>443</v>
      </c>
      <c r="B34" s="101" t="s">
        <v>444</v>
      </c>
      <c r="C34" s="102">
        <v>199429</v>
      </c>
      <c r="D34" s="102">
        <v>-16000</v>
      </c>
      <c r="E34" s="102">
        <v>183429</v>
      </c>
    </row>
    <row r="35" spans="1:5" ht="24">
      <c r="A35" s="105" t="s">
        <v>431</v>
      </c>
      <c r="B35" s="105" t="s">
        <v>432</v>
      </c>
      <c r="C35" s="106">
        <v>68777</v>
      </c>
      <c r="D35" s="106">
        <v>0</v>
      </c>
      <c r="E35" s="106">
        <v>68777</v>
      </c>
    </row>
    <row r="36" spans="1:5" ht="14.25">
      <c r="A36" s="101" t="s">
        <v>433</v>
      </c>
      <c r="B36" s="101" t="s">
        <v>434</v>
      </c>
      <c r="C36" s="102">
        <v>68777</v>
      </c>
      <c r="D36" s="102">
        <v>0</v>
      </c>
      <c r="E36" s="102">
        <v>68777</v>
      </c>
    </row>
    <row r="39" spans="1:2" ht="15">
      <c r="A39" s="155" t="s">
        <v>478</v>
      </c>
      <c r="B39" s="155" t="s">
        <v>373</v>
      </c>
    </row>
  </sheetData>
  <sheetProtection/>
  <mergeCells count="5">
    <mergeCell ref="A8:E8"/>
    <mergeCell ref="A9:E9"/>
    <mergeCell ref="A10:E10"/>
    <mergeCell ref="A12:A13"/>
    <mergeCell ref="B12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2021-07-26T13:21:05Z</cp:lastPrinted>
  <dcterms:created xsi:type="dcterms:W3CDTF">2009-07-07T15:02:27Z</dcterms:created>
  <dcterms:modified xsi:type="dcterms:W3CDTF">2021-12-22T10:13:30Z</dcterms:modified>
  <cp:category/>
  <cp:version/>
  <cp:contentType/>
  <cp:contentStatus/>
</cp:coreProperties>
</file>